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0" yWindow="60" windowWidth="7095" windowHeight="9720" firstSheet="5" activeTab="10"/>
  </bookViews>
  <sheets>
    <sheet name="Giocatori" sheetId="1" r:id="rId1"/>
    <sheet name="1° girone" sheetId="2" r:id="rId2"/>
    <sheet name="Risultati 1° girone" sheetId="3" r:id="rId3"/>
    <sheet name="2° girone" sheetId="4" r:id="rId4"/>
    <sheet name="Risultati 2° girone" sheetId="5" r:id="rId5"/>
    <sheet name="2° girone bis" sheetId="6" r:id="rId6"/>
    <sheet name="Risultati 2° girone bis" sheetId="7" r:id="rId7"/>
    <sheet name="Semifinali" sheetId="8" r:id="rId8"/>
    <sheet name="Risultati semifinali" sheetId="9" r:id="rId9"/>
    <sheet name="Finali e 3-4 posto" sheetId="10" r:id="rId10"/>
    <sheet name="Risultati finali" sheetId="11" r:id="rId11"/>
  </sheets>
  <definedNames/>
  <calcPr fullCalcOnLoad="1"/>
</workbook>
</file>

<file path=xl/sharedStrings.xml><?xml version="1.0" encoding="utf-8"?>
<sst xmlns="http://schemas.openxmlformats.org/spreadsheetml/2006/main" count="1652" uniqueCount="165">
  <si>
    <t>1.</t>
  </si>
  <si>
    <t>2.</t>
  </si>
  <si>
    <t>3.</t>
  </si>
  <si>
    <t>4.</t>
  </si>
  <si>
    <t>5.</t>
  </si>
  <si>
    <t>6.</t>
  </si>
  <si>
    <t>7.</t>
  </si>
  <si>
    <t>8.</t>
  </si>
  <si>
    <t>N.</t>
  </si>
  <si>
    <t>Giocatore</t>
  </si>
  <si>
    <t>1° Set</t>
  </si>
  <si>
    <t>2° Set</t>
  </si>
  <si>
    <t>3° Set</t>
  </si>
  <si>
    <t>Punti</t>
  </si>
  <si>
    <t>-</t>
  </si>
  <si>
    <t>1</t>
  </si>
  <si>
    <t>2</t>
  </si>
  <si>
    <t>3</t>
  </si>
  <si>
    <t>4</t>
  </si>
  <si>
    <t>Giocatrice</t>
  </si>
  <si>
    <t>Partite giocate</t>
  </si>
  <si>
    <t>Punti fatti</t>
  </si>
  <si>
    <t>Punti subiti</t>
  </si>
  <si>
    <t>Punti differenza</t>
  </si>
  <si>
    <t>Girone "A" Uomini</t>
  </si>
  <si>
    <t>Girone "B" Uomini</t>
  </si>
  <si>
    <t>Girone "A" Donne</t>
  </si>
  <si>
    <t>Girone "B" Donne</t>
  </si>
  <si>
    <t>Partite semifinali - Uomini</t>
  </si>
  <si>
    <t>Partite semifinali - Donne</t>
  </si>
  <si>
    <t>Risultati semifinali - Uomini</t>
  </si>
  <si>
    <t>Risultati semifinali - Donne</t>
  </si>
  <si>
    <t>Partite per 3/4 posto</t>
  </si>
  <si>
    <t>Partite finali</t>
  </si>
  <si>
    <t>Partita finale - Uomini</t>
  </si>
  <si>
    <t>Partita finale - Donne</t>
  </si>
  <si>
    <t>Risultato finale - Uomini</t>
  </si>
  <si>
    <t>Risultato finale - Donne</t>
  </si>
  <si>
    <t>Partita per 3/4 posto - Uomini</t>
  </si>
  <si>
    <t>Partita per 3/4 posto - Donne</t>
  </si>
  <si>
    <t>Risultati finali</t>
  </si>
  <si>
    <t>Uomini</t>
  </si>
  <si>
    <t>Donne</t>
  </si>
  <si>
    <t>Giocatori 1° girone</t>
  </si>
  <si>
    <t>1° Girone "A" Uomini</t>
  </si>
  <si>
    <t>1° Girone "B" Uomini</t>
  </si>
  <si>
    <t>1° Girone "A" Donne</t>
  </si>
  <si>
    <t>1° Girone "B" Donne</t>
  </si>
  <si>
    <t>Risultati 1° girone</t>
  </si>
  <si>
    <t>Risultati 1° Girone "A" Uomini</t>
  </si>
  <si>
    <t>Risultati 1° Girone "B" Uomini</t>
  </si>
  <si>
    <t>Risultati 1° Girone "A" Donne</t>
  </si>
  <si>
    <t>Risultati 1° Girone "B" Donne</t>
  </si>
  <si>
    <t>Partite del 2° girone - Uomini</t>
  </si>
  <si>
    <t>Risultati del 2° girone - Uomini</t>
  </si>
  <si>
    <t>Risultati del 2° girone - Donne</t>
  </si>
  <si>
    <t>Partite del 2° girone - Donne</t>
  </si>
  <si>
    <t>Risultati 2° girone</t>
  </si>
  <si>
    <t>Girone Uomini</t>
  </si>
  <si>
    <t>Girone Donne</t>
  </si>
  <si>
    <t>Giocatori e giocatrici alle semifinali</t>
  </si>
  <si>
    <t>Giocatori e giocatrici alle finali</t>
  </si>
  <si>
    <t>Giocatori e giocatrici per 3/4 posto</t>
  </si>
  <si>
    <t>Risultato per 3/4 posto - Uomini</t>
  </si>
  <si>
    <t>Risultato per 3/4 posto - Donne</t>
  </si>
  <si>
    <t>9.</t>
  </si>
  <si>
    <t>10.</t>
  </si>
  <si>
    <t>11.</t>
  </si>
  <si>
    <t>12.</t>
  </si>
  <si>
    <t>13.</t>
  </si>
  <si>
    <t>14.</t>
  </si>
  <si>
    <t>15.</t>
  </si>
  <si>
    <t>16.</t>
  </si>
  <si>
    <t>Partite del 2°girone bis - Uomini</t>
  </si>
  <si>
    <t>Partite del 2°girone bis - Donne</t>
  </si>
  <si>
    <t>Risultati del 2°girone bis - Uomini</t>
  </si>
  <si>
    <t>Risultati del 2° girone bis - Donne</t>
  </si>
  <si>
    <t>MARCATO</t>
  </si>
  <si>
    <t>BALBO</t>
  </si>
  <si>
    <t>SARLI</t>
  </si>
  <si>
    <t>CIBIN</t>
  </si>
  <si>
    <t>STABILE</t>
  </si>
  <si>
    <t>CORAGGIA</t>
  </si>
  <si>
    <t>CASARO</t>
  </si>
  <si>
    <t>PUNZO</t>
  </si>
  <si>
    <t>DE FAZIO</t>
  </si>
  <si>
    <t>BUTTITTA</t>
  </si>
  <si>
    <t>MANGIA</t>
  </si>
  <si>
    <t>CIPRIANI</t>
  </si>
  <si>
    <t>COMERRO</t>
  </si>
  <si>
    <t>VALENA</t>
  </si>
  <si>
    <t>ZINI</t>
  </si>
  <si>
    <t>SCARSO</t>
  </si>
  <si>
    <t>GALLINA</t>
  </si>
  <si>
    <t>DE ROSA</t>
  </si>
  <si>
    <t>RIVALTA</t>
  </si>
  <si>
    <t>BATTAGLIA</t>
  </si>
  <si>
    <t>GERACI</t>
  </si>
  <si>
    <t>PANZAREA</t>
  </si>
  <si>
    <t>FERRIGNO</t>
  </si>
  <si>
    <t>VINCENTI</t>
  </si>
  <si>
    <t>LEVANTINI</t>
  </si>
  <si>
    <t>PIANTONI</t>
  </si>
  <si>
    <t>CIPOLLA</t>
  </si>
  <si>
    <t>AVATANEO</t>
  </si>
  <si>
    <t>MARIOTTO</t>
  </si>
  <si>
    <t>MANCINONE</t>
  </si>
  <si>
    <t>2° Torneo "Francesco Bracci"- P.Fiorentina "S.Dani" Firenze</t>
  </si>
  <si>
    <t>Data</t>
  </si>
  <si>
    <t>Orario</t>
  </si>
  <si>
    <t>30\10</t>
  </si>
  <si>
    <t>17:20-17:40</t>
  </si>
  <si>
    <t>17:00-17:20</t>
  </si>
  <si>
    <t>17:40-18:00</t>
  </si>
  <si>
    <t>18:00-18:20</t>
  </si>
  <si>
    <t>18:20-18:40</t>
  </si>
  <si>
    <t>18:40-19:00</t>
  </si>
  <si>
    <t>19:00-19:20</t>
  </si>
  <si>
    <t>19:20-19:40</t>
  </si>
  <si>
    <t>19:40-20:00</t>
  </si>
  <si>
    <t>1\11</t>
  </si>
  <si>
    <t>9:40-10:00</t>
  </si>
  <si>
    <t>10:00-10:20</t>
  </si>
  <si>
    <t>10:20-10:40</t>
  </si>
  <si>
    <t>10:40-11:00</t>
  </si>
  <si>
    <t>11:00-11:20</t>
  </si>
  <si>
    <t>11:20-11:40</t>
  </si>
  <si>
    <t>11:40-12:00</t>
  </si>
  <si>
    <t>12:00-12:20</t>
  </si>
  <si>
    <t>12:20-12:40</t>
  </si>
  <si>
    <t>12:40-13:00</t>
  </si>
  <si>
    <t>14:00-14:20</t>
  </si>
  <si>
    <t>14:20-14:40</t>
  </si>
  <si>
    <t>14:40-15:00</t>
  </si>
  <si>
    <t>15:00-15:20</t>
  </si>
  <si>
    <t>15:20-15:40</t>
  </si>
  <si>
    <t>15:40-16:00</t>
  </si>
  <si>
    <t>8:40-9:00</t>
  </si>
  <si>
    <t>9:00-9:20</t>
  </si>
  <si>
    <t>9:20-9:40</t>
  </si>
  <si>
    <t>31\10</t>
  </si>
  <si>
    <t>16:00-16:20</t>
  </si>
  <si>
    <t>16:20-16:40</t>
  </si>
  <si>
    <t>16:40-17:00</t>
  </si>
  <si>
    <t>17:40\18:00</t>
  </si>
  <si>
    <t>19:40-20.00</t>
  </si>
  <si>
    <t>11\1</t>
  </si>
  <si>
    <t>T.</t>
  </si>
  <si>
    <t>2° Torneo "Francesco Bracci" - P.Fiorentina "S.Dani" Firenze</t>
  </si>
  <si>
    <t>10:40</t>
  </si>
  <si>
    <t>Giocatori e giocatrici del 2° girone</t>
  </si>
  <si>
    <t>Giocatori e giocatrici del 2°girone bis</t>
  </si>
  <si>
    <t>P.</t>
  </si>
  <si>
    <t>Gir."A" Uomini</t>
  </si>
  <si>
    <t>Gir."B" Uomini</t>
  </si>
  <si>
    <t>Gir."A" Donne</t>
  </si>
  <si>
    <t>Gir."B" Donne</t>
  </si>
  <si>
    <t>Risultati 2° girone bis</t>
  </si>
  <si>
    <t>P:</t>
  </si>
  <si>
    <t>AMMENDOLIA</t>
  </si>
  <si>
    <t xml:space="preserve">BALBO </t>
  </si>
  <si>
    <t xml:space="preserve">CASARO </t>
  </si>
  <si>
    <t xml:space="preserve">BUTTITTA </t>
  </si>
  <si>
    <t xml:space="preserve">SCARSO </t>
  </si>
  <si>
    <t>BARBUTO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</si>
</sst>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1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0"/>
    </font>
    <font>
      <b/>
      <sz val="12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1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2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B18" sqref="B18"/>
    </sheetView>
  </sheetViews>
  <sheetFormatPr defaultColWidth="9.140625" defaultRowHeight="12.75"/>
  <cols>
    <col min="1" max="1" width="3.7109375" style="0" customWidth="1"/>
    <col min="2" max="5" width="19.7109375" style="0" customWidth="1"/>
  </cols>
  <sheetData>
    <row r="1" spans="1:5" ht="15.75">
      <c r="A1" s="66" t="s">
        <v>107</v>
      </c>
      <c r="B1" s="67"/>
      <c r="C1" s="67"/>
      <c r="D1" s="67"/>
      <c r="E1" s="68"/>
    </row>
    <row r="2" spans="1:5" ht="15.75">
      <c r="A2" s="66" t="s">
        <v>43</v>
      </c>
      <c r="B2" s="67"/>
      <c r="C2" s="67"/>
      <c r="D2" s="67"/>
      <c r="E2" s="68"/>
    </row>
    <row r="3" spans="1:5" ht="15.75">
      <c r="A3" s="18" t="s">
        <v>8</v>
      </c>
      <c r="B3" s="18" t="s">
        <v>24</v>
      </c>
      <c r="C3" s="18" t="s">
        <v>25</v>
      </c>
      <c r="D3" s="18" t="s">
        <v>26</v>
      </c>
      <c r="E3" s="18" t="s">
        <v>27</v>
      </c>
    </row>
    <row r="4" spans="1:5" ht="15.75">
      <c r="A4" s="19" t="s">
        <v>0</v>
      </c>
      <c r="B4" s="78" t="s">
        <v>92</v>
      </c>
      <c r="C4" s="78" t="s">
        <v>99</v>
      </c>
      <c r="D4" s="78" t="s">
        <v>77</v>
      </c>
      <c r="E4" s="78" t="s">
        <v>85</v>
      </c>
    </row>
    <row r="5" spans="1:5" ht="15.75">
      <c r="A5" s="20" t="s">
        <v>1</v>
      </c>
      <c r="B5" s="79" t="s">
        <v>164</v>
      </c>
      <c r="C5" s="79" t="s">
        <v>100</v>
      </c>
      <c r="D5" s="79" t="s">
        <v>78</v>
      </c>
      <c r="E5" s="79" t="s">
        <v>86</v>
      </c>
    </row>
    <row r="6" spans="1:5" ht="15.75">
      <c r="A6" s="20" t="s">
        <v>2</v>
      </c>
      <c r="B6" s="79" t="s">
        <v>93</v>
      </c>
      <c r="C6" s="79" t="s">
        <v>101</v>
      </c>
      <c r="D6" s="79" t="s">
        <v>79</v>
      </c>
      <c r="E6" s="79" t="s">
        <v>87</v>
      </c>
    </row>
    <row r="7" spans="1:5" ht="15.75">
      <c r="A7" s="20" t="s">
        <v>3</v>
      </c>
      <c r="B7" s="79" t="s">
        <v>94</v>
      </c>
      <c r="C7" s="79" t="s">
        <v>102</v>
      </c>
      <c r="D7" s="79" t="s">
        <v>80</v>
      </c>
      <c r="E7" s="79" t="s">
        <v>159</v>
      </c>
    </row>
    <row r="8" spans="1:5" ht="15.75">
      <c r="A8" s="20" t="s">
        <v>4</v>
      </c>
      <c r="B8" s="79" t="s">
        <v>95</v>
      </c>
      <c r="C8" s="79" t="s">
        <v>103</v>
      </c>
      <c r="D8" s="79" t="s">
        <v>81</v>
      </c>
      <c r="E8" s="79" t="s">
        <v>88</v>
      </c>
    </row>
    <row r="9" spans="1:5" ht="15.75">
      <c r="A9" s="20" t="s">
        <v>5</v>
      </c>
      <c r="B9" s="79" t="s">
        <v>96</v>
      </c>
      <c r="C9" s="79" t="s">
        <v>104</v>
      </c>
      <c r="D9" s="79" t="s">
        <v>82</v>
      </c>
      <c r="E9" s="79" t="s">
        <v>89</v>
      </c>
    </row>
    <row r="10" spans="1:5" ht="15.75">
      <c r="A10" s="20" t="s">
        <v>6</v>
      </c>
      <c r="B10" s="79" t="s">
        <v>97</v>
      </c>
      <c r="C10" s="79" t="s">
        <v>105</v>
      </c>
      <c r="D10" s="79" t="s">
        <v>83</v>
      </c>
      <c r="E10" s="79" t="s">
        <v>90</v>
      </c>
    </row>
    <row r="11" spans="1:5" ht="15.75">
      <c r="A11" s="22" t="s">
        <v>7</v>
      </c>
      <c r="B11" s="80" t="s">
        <v>98</v>
      </c>
      <c r="C11" s="80" t="s">
        <v>106</v>
      </c>
      <c r="D11" s="80" t="s">
        <v>84</v>
      </c>
      <c r="E11" s="80" t="s">
        <v>91</v>
      </c>
    </row>
    <row r="12" spans="1:5" ht="15.75">
      <c r="A12" s="2"/>
      <c r="B12" s="1"/>
      <c r="C12" s="1"/>
      <c r="D12" s="1"/>
      <c r="E12" s="1"/>
    </row>
    <row r="13" spans="1:5" ht="15.75">
      <c r="A13" s="2"/>
      <c r="B13" s="1"/>
      <c r="C13" s="1"/>
      <c r="D13" s="1"/>
      <c r="E13" s="1"/>
    </row>
    <row r="14" spans="1:5" ht="15.75">
      <c r="A14" s="1"/>
      <c r="B14" s="1"/>
      <c r="C14" s="1"/>
      <c r="D14" s="1"/>
      <c r="E14" s="1"/>
    </row>
    <row r="15" spans="1:5" ht="15.75">
      <c r="A15" s="1"/>
      <c r="B15" s="1"/>
      <c r="C15" s="1"/>
      <c r="D15" s="1"/>
      <c r="E15" s="1"/>
    </row>
    <row r="16" spans="1:5" ht="15.75">
      <c r="A16" s="1"/>
      <c r="B16" s="1"/>
      <c r="C16" s="1"/>
      <c r="D16" s="1"/>
      <c r="E16" s="1"/>
    </row>
    <row r="17" spans="1:5" ht="15.75">
      <c r="A17" s="1"/>
      <c r="B17" s="1"/>
      <c r="C17" s="1"/>
      <c r="D17" s="1"/>
      <c r="E17" s="1"/>
    </row>
    <row r="18" spans="1:5" ht="15.75">
      <c r="A18" s="1"/>
      <c r="B18" s="1"/>
      <c r="C18" s="1"/>
      <c r="D18" s="1"/>
      <c r="E18" s="1"/>
    </row>
    <row r="19" spans="1:5" ht="15.75">
      <c r="A19" s="1"/>
      <c r="B19" s="1"/>
      <c r="C19" s="1"/>
      <c r="D19" s="1"/>
      <c r="E19" s="1"/>
    </row>
    <row r="20" spans="1:5" ht="15.75">
      <c r="A20" s="1"/>
      <c r="B20" s="1"/>
      <c r="C20" s="1"/>
      <c r="D20" s="1"/>
      <c r="E20" s="1"/>
    </row>
    <row r="21" spans="1:5" ht="15.75">
      <c r="A21" s="1"/>
      <c r="B21" s="1"/>
      <c r="C21" s="1"/>
      <c r="D21" s="1"/>
      <c r="E21" s="1"/>
    </row>
    <row r="22" spans="1:5" ht="15.75">
      <c r="A22" s="1"/>
      <c r="B22" s="1"/>
      <c r="C22" s="1"/>
      <c r="D22" s="1"/>
      <c r="E22" s="1"/>
    </row>
    <row r="23" spans="1:5" ht="15.75">
      <c r="A23" s="1"/>
      <c r="B23" s="1"/>
      <c r="C23" s="1"/>
      <c r="D23" s="1"/>
      <c r="E23" s="1"/>
    </row>
    <row r="24" spans="1:5" ht="15.75">
      <c r="A24" s="1"/>
      <c r="B24" s="1"/>
      <c r="C24" s="1"/>
      <c r="D24" s="1"/>
      <c r="E24" s="1"/>
    </row>
    <row r="25" spans="1:5" ht="15.75">
      <c r="A25" s="1"/>
      <c r="B25" s="1"/>
      <c r="C25" s="1"/>
      <c r="D25" s="1"/>
      <c r="E25" s="1"/>
    </row>
    <row r="26" spans="1:5" ht="15.75">
      <c r="A26" s="1"/>
      <c r="B26" s="1"/>
      <c r="C26" s="1"/>
      <c r="D26" s="1"/>
      <c r="E26" s="1"/>
    </row>
    <row r="27" spans="1:5" ht="15.75">
      <c r="A27" s="1"/>
      <c r="B27" s="1"/>
      <c r="C27" s="1"/>
      <c r="D27" s="1"/>
      <c r="E27" s="1"/>
    </row>
    <row r="28" spans="1:5" ht="15.75">
      <c r="A28" s="1"/>
      <c r="B28" s="1"/>
      <c r="C28" s="1"/>
      <c r="D28" s="1"/>
      <c r="E28" s="1"/>
    </row>
    <row r="29" spans="1:5" ht="15.75">
      <c r="A29" s="1"/>
      <c r="B29" s="1"/>
      <c r="C29" s="1"/>
      <c r="D29" s="1"/>
      <c r="E29" s="1"/>
    </row>
    <row r="30" spans="1:5" ht="15.75">
      <c r="A30" s="1"/>
      <c r="B30" s="1"/>
      <c r="C30" s="1"/>
      <c r="D30" s="1"/>
      <c r="E30" s="1"/>
    </row>
    <row r="31" spans="1:5" ht="15.75">
      <c r="A31" s="1"/>
      <c r="B31" s="1"/>
      <c r="C31" s="1"/>
      <c r="D31" s="1"/>
      <c r="E31" s="1"/>
    </row>
    <row r="32" spans="1:5" ht="15.75">
      <c r="A32" s="1"/>
      <c r="B32" s="1"/>
      <c r="C32" s="1"/>
      <c r="D32" s="1"/>
      <c r="E32" s="1"/>
    </row>
    <row r="33" spans="1:5" ht="15.75">
      <c r="A33" s="1"/>
      <c r="B33" s="1"/>
      <c r="C33" s="1"/>
      <c r="D33" s="1"/>
      <c r="E33" s="1"/>
    </row>
    <row r="34" spans="1:5" ht="15.75">
      <c r="A34" s="1"/>
      <c r="B34" s="1"/>
      <c r="C34" s="1"/>
      <c r="D34" s="1"/>
      <c r="E34" s="1"/>
    </row>
    <row r="35" spans="1:5" ht="15.75">
      <c r="A35" s="1"/>
      <c r="B35" s="1"/>
      <c r="C35" s="1"/>
      <c r="D35" s="1"/>
      <c r="E35" s="1"/>
    </row>
    <row r="36" spans="1:5" ht="15.75">
      <c r="A36" s="1"/>
      <c r="B36" s="1"/>
      <c r="C36" s="1"/>
      <c r="D36" s="1"/>
      <c r="E36" s="1"/>
    </row>
    <row r="37" spans="1:5" ht="15.75">
      <c r="A37" s="1"/>
      <c r="B37" s="1"/>
      <c r="C37" s="1"/>
      <c r="D37" s="1"/>
      <c r="E37" s="1"/>
    </row>
    <row r="38" spans="1:5" ht="15.75">
      <c r="A38" s="1"/>
      <c r="B38" s="1"/>
      <c r="C38" s="1"/>
      <c r="D38" s="1"/>
      <c r="E38" s="1"/>
    </row>
    <row r="39" spans="1:5" ht="15.75">
      <c r="A39" s="1"/>
      <c r="B39" s="1"/>
      <c r="C39" s="1"/>
      <c r="D39" s="1"/>
      <c r="E39" s="1"/>
    </row>
  </sheetData>
  <mergeCells count="2">
    <mergeCell ref="A1:E1"/>
    <mergeCell ref="A2:E2"/>
  </mergeCells>
  <printOptions/>
  <pageMargins left="0.7874015748031497" right="0.7874015748031497" top="0.7874015748031497" bottom="0.7874015748031497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5"/>
  <sheetViews>
    <sheetView workbookViewId="0" topLeftCell="D1">
      <selection activeCell="K13" activeCellId="3" sqref="K4:S4 K7:S7 K10:S10 K13:S13"/>
    </sheetView>
  </sheetViews>
  <sheetFormatPr defaultColWidth="9.140625" defaultRowHeight="12.75"/>
  <cols>
    <col min="1" max="1" width="3.7109375" style="0" customWidth="1"/>
    <col min="2" max="5" width="20.7109375" style="0" customWidth="1"/>
    <col min="7" max="7" width="3.140625" style="0" customWidth="1"/>
    <col min="8" max="8" width="11.8515625" style="0" customWidth="1"/>
    <col min="9" max="10" width="17.7109375" style="0" customWidth="1"/>
    <col min="11" max="11" width="3.7109375" style="0" customWidth="1"/>
    <col min="12" max="12" width="1.7109375" style="0" customWidth="1"/>
    <col min="13" max="14" width="3.7109375" style="0" customWidth="1"/>
    <col min="15" max="15" width="1.7109375" style="0" customWidth="1"/>
    <col min="16" max="17" width="3.7109375" style="0" customWidth="1"/>
    <col min="18" max="18" width="1.7109375" style="0" customWidth="1"/>
    <col min="19" max="19" width="3.7109375" style="0" customWidth="1"/>
    <col min="20" max="23" width="0.85546875" style="0" customWidth="1"/>
    <col min="24" max="24" width="19.7109375" style="0" customWidth="1"/>
    <col min="25" max="25" width="11.7109375" style="0" customWidth="1"/>
    <col min="26" max="26" width="13.7109375" style="0" customWidth="1"/>
    <col min="27" max="28" width="12.7109375" style="0" customWidth="1"/>
    <col min="29" max="29" width="15.7109375" style="0" customWidth="1"/>
  </cols>
  <sheetData>
    <row r="1" spans="1:35" ht="15.75">
      <c r="A1" s="70" t="s">
        <v>107</v>
      </c>
      <c r="B1" s="59"/>
      <c r="C1" s="59"/>
      <c r="D1" s="59"/>
      <c r="E1" s="60"/>
      <c r="F1" s="70" t="s">
        <v>107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60"/>
      <c r="X1" s="69" t="s">
        <v>107</v>
      </c>
      <c r="Y1" s="69"/>
      <c r="Z1" s="69"/>
      <c r="AA1" s="69"/>
      <c r="AB1" s="69"/>
      <c r="AC1" s="69"/>
      <c r="AD1" s="16"/>
      <c r="AE1" s="16"/>
      <c r="AF1" s="16"/>
      <c r="AG1" s="16"/>
      <c r="AH1" s="16"/>
      <c r="AI1" s="16"/>
    </row>
    <row r="2" spans="1:35" ht="15.75">
      <c r="A2" s="70" t="s">
        <v>61</v>
      </c>
      <c r="B2" s="59"/>
      <c r="C2" s="59"/>
      <c r="D2" s="59"/>
      <c r="E2" s="60"/>
      <c r="F2" s="70" t="s">
        <v>34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/>
      <c r="X2" s="69" t="s">
        <v>36</v>
      </c>
      <c r="Y2" s="69"/>
      <c r="Z2" s="69"/>
      <c r="AA2" s="69"/>
      <c r="AB2" s="69"/>
      <c r="AC2" s="69"/>
      <c r="AD2" s="16"/>
      <c r="AE2" s="16"/>
      <c r="AF2" s="16"/>
      <c r="AG2" s="16"/>
      <c r="AH2" s="16"/>
      <c r="AI2" s="16"/>
    </row>
    <row r="3" spans="1:35" ht="15.75">
      <c r="A3" s="6" t="s">
        <v>8</v>
      </c>
      <c r="B3" s="69" t="s">
        <v>58</v>
      </c>
      <c r="C3" s="69"/>
      <c r="D3" s="69" t="s">
        <v>59</v>
      </c>
      <c r="E3" s="69"/>
      <c r="F3" s="6" t="s">
        <v>108</v>
      </c>
      <c r="G3" s="6" t="s">
        <v>147</v>
      </c>
      <c r="H3" s="6" t="s">
        <v>109</v>
      </c>
      <c r="I3" s="6" t="s">
        <v>9</v>
      </c>
      <c r="J3" s="6" t="s">
        <v>9</v>
      </c>
      <c r="K3" s="69" t="s">
        <v>10</v>
      </c>
      <c r="L3" s="69"/>
      <c r="M3" s="69"/>
      <c r="N3" s="69" t="s">
        <v>11</v>
      </c>
      <c r="O3" s="69"/>
      <c r="P3" s="69"/>
      <c r="Q3" s="69" t="s">
        <v>12</v>
      </c>
      <c r="R3" s="69"/>
      <c r="S3" s="69"/>
      <c r="T3" s="69" t="s">
        <v>13</v>
      </c>
      <c r="U3" s="69"/>
      <c r="V3" s="69"/>
      <c r="W3" s="6"/>
      <c r="X3" s="6" t="s">
        <v>9</v>
      </c>
      <c r="Y3" s="6" t="s">
        <v>13</v>
      </c>
      <c r="Z3" s="6" t="s">
        <v>20</v>
      </c>
      <c r="AA3" s="6" t="s">
        <v>21</v>
      </c>
      <c r="AB3" s="6" t="s">
        <v>22</v>
      </c>
      <c r="AC3" s="6" t="s">
        <v>23</v>
      </c>
      <c r="AD3" s="16"/>
      <c r="AE3" s="16"/>
      <c r="AF3" s="16"/>
      <c r="AG3" s="16"/>
      <c r="AH3" s="16"/>
      <c r="AI3" s="16"/>
    </row>
    <row r="4" spans="1:35" ht="15.75">
      <c r="A4" s="44" t="s">
        <v>0</v>
      </c>
      <c r="B4" s="8" t="str">
        <f>'Risultati semifinali'!B4</f>
        <v>FERRIGNO</v>
      </c>
      <c r="C4" s="10" t="str">
        <f>'Risultati semifinali'!C4</f>
        <v>SCARSO</v>
      </c>
      <c r="D4" s="9" t="str">
        <f>'Risultati semifinali'!D4</f>
        <v>MARCATO</v>
      </c>
      <c r="E4" s="10" t="str">
        <f>'Risultati semifinali'!E4</f>
        <v>DE FAZIO</v>
      </c>
      <c r="F4" s="18" t="s">
        <v>146</v>
      </c>
      <c r="G4" s="10">
        <v>1</v>
      </c>
      <c r="H4" s="50" t="s">
        <v>149</v>
      </c>
      <c r="I4" s="6" t="str">
        <f>B4</f>
        <v>FERRIGNO</v>
      </c>
      <c r="J4" s="6" t="str">
        <f>C4</f>
        <v>SCARSO</v>
      </c>
      <c r="K4" s="34">
        <v>12</v>
      </c>
      <c r="L4" s="6" t="s">
        <v>14</v>
      </c>
      <c r="M4" s="34">
        <v>5</v>
      </c>
      <c r="N4" s="34">
        <v>8</v>
      </c>
      <c r="O4" s="6" t="s">
        <v>14</v>
      </c>
      <c r="P4" s="34">
        <v>11</v>
      </c>
      <c r="Q4" s="34">
        <v>6</v>
      </c>
      <c r="R4" s="6" t="s">
        <v>14</v>
      </c>
      <c r="S4" s="34">
        <v>12</v>
      </c>
      <c r="T4" s="6">
        <f>IF(K4&gt;M4,2,0)+IF(N4&gt;P4,2,0)+IF(Q4=S4,0,1)+IF(Q4&lt;S4,-2)</f>
        <v>1</v>
      </c>
      <c r="U4" s="6" t="s">
        <v>14</v>
      </c>
      <c r="V4" s="6">
        <f>IF(M4&lt;=K4,0,2)+IF(P4&lt;=N4,0,2)+IF(S4&gt;Q4,1,0)+IF(S4&lt;Q4,-1)</f>
        <v>3</v>
      </c>
      <c r="W4" s="6">
        <f>IF(K4+M4=0,0,1)</f>
        <v>1</v>
      </c>
      <c r="X4" s="6" t="str">
        <f>I4</f>
        <v>FERRIGNO</v>
      </c>
      <c r="Y4" s="6">
        <f>SUMIF(I:I,I4,T:T)+SUMIF(J:J,I4,V:V)</f>
        <v>1</v>
      </c>
      <c r="Z4" s="6">
        <f>SUMIF(I:I,I4,W:W)+SUMIF(J:J,I4,W:W)</f>
        <v>1</v>
      </c>
      <c r="AA4" s="6">
        <f>SUMIF(I:I,I4,K:K)+SUMIF(I:I,I4,N:N)+SUMIF(I:I,I4,Q:Q)+SUMIF(J:J,I4,M:M)+SUMIF(J:J,I4,P:P)+SUMIF(J:J,I4,S:S)</f>
        <v>26</v>
      </c>
      <c r="AB4" s="6">
        <f>SUMIF(I:I,I4,M:M)+SUMIF(I:I,I4,P:P)+SUMIF(I:I,I4,S:S)+SUMIF(J:J,I4,K:K)+SUMIF(J:J,I4,N:N)+SUMIF(J:J,I4,Q:Q)</f>
        <v>28</v>
      </c>
      <c r="AC4" s="6">
        <f>AA4-AB4</f>
        <v>-2</v>
      </c>
      <c r="AD4" s="16"/>
      <c r="AE4" s="16"/>
      <c r="AF4" s="16"/>
      <c r="AG4" s="16"/>
      <c r="AH4" s="16"/>
      <c r="AI4" s="16"/>
    </row>
    <row r="5" spans="1:35" ht="15.75">
      <c r="A5" s="73" t="s">
        <v>62</v>
      </c>
      <c r="B5" s="74"/>
      <c r="C5" s="74"/>
      <c r="D5" s="74"/>
      <c r="E5" s="75"/>
      <c r="F5" s="70" t="s">
        <v>35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0"/>
      <c r="X5" s="6" t="str">
        <f>J4</f>
        <v>SCARSO</v>
      </c>
      <c r="Y5" s="6">
        <f>SUMIF(I:I,J4,T:T)+SUMIF(J:J,J4,V:V)</f>
        <v>3</v>
      </c>
      <c r="Z5" s="6">
        <f>SUMIF(I:I,J4,W:W)+SUMIF(J:J,J4,W:W)</f>
        <v>1</v>
      </c>
      <c r="AA5" s="6">
        <f>SUMIF(I:I,J4,K:K)+SUMIF(I:I,J4,N:N)+SUMIF(I:I,J4,Q:Q)+SUMIF(J:J,J4,M:M)+SUMIF(J:J,J4,P:P)+SUMIF(J:J,J4,S:S)</f>
        <v>28</v>
      </c>
      <c r="AB5" s="6">
        <f>SUMIF(I:I,J4,M:M)+SUMIF(I:I,J4,P:P)+SUMIF(I:I,J4,S:S)+SUMIF(J:J,J4,K:K)+SUMIF(J:J,J4,N:N)+SUMIF(J:J,J4,Q:Q)</f>
        <v>26</v>
      </c>
      <c r="AC5" s="6">
        <f>AA5-AB5</f>
        <v>2</v>
      </c>
      <c r="AD5" s="16"/>
      <c r="AE5" s="16"/>
      <c r="AF5" s="16"/>
      <c r="AG5" s="16"/>
      <c r="AH5" s="16"/>
      <c r="AI5" s="16"/>
    </row>
    <row r="6" spans="1:35" ht="15.75">
      <c r="A6" s="6" t="s">
        <v>8</v>
      </c>
      <c r="B6" s="69" t="s">
        <v>58</v>
      </c>
      <c r="C6" s="69"/>
      <c r="D6" s="69" t="s">
        <v>59</v>
      </c>
      <c r="E6" s="69"/>
      <c r="F6" s="6" t="s">
        <v>108</v>
      </c>
      <c r="G6" s="6" t="s">
        <v>147</v>
      </c>
      <c r="H6" s="6" t="s">
        <v>109</v>
      </c>
      <c r="I6" s="6" t="s">
        <v>19</v>
      </c>
      <c r="J6" s="6" t="s">
        <v>19</v>
      </c>
      <c r="K6" s="69" t="s">
        <v>10</v>
      </c>
      <c r="L6" s="69"/>
      <c r="M6" s="69"/>
      <c r="N6" s="69" t="s">
        <v>11</v>
      </c>
      <c r="O6" s="69"/>
      <c r="P6" s="69"/>
      <c r="Q6" s="69" t="s">
        <v>12</v>
      </c>
      <c r="R6" s="69"/>
      <c r="S6" s="69"/>
      <c r="T6" s="69" t="s">
        <v>13</v>
      </c>
      <c r="U6" s="69"/>
      <c r="V6" s="69"/>
      <c r="W6" s="6"/>
      <c r="X6" s="69" t="s">
        <v>37</v>
      </c>
      <c r="Y6" s="69"/>
      <c r="Z6" s="69"/>
      <c r="AA6" s="69"/>
      <c r="AB6" s="69"/>
      <c r="AC6" s="69"/>
      <c r="AD6" s="16"/>
      <c r="AE6" s="16"/>
      <c r="AF6" s="16"/>
      <c r="AG6" s="16"/>
      <c r="AH6" s="16"/>
      <c r="AI6" s="16"/>
    </row>
    <row r="7" spans="1:35" ht="15.75">
      <c r="A7" s="44" t="s">
        <v>0</v>
      </c>
      <c r="B7" s="8" t="str">
        <f>'Risultati semifinali'!B8</f>
        <v>DE ROSA</v>
      </c>
      <c r="C7" s="10" t="str">
        <f>'Risultati semifinali'!C8</f>
        <v>LEVANTINI</v>
      </c>
      <c r="D7" s="9" t="str">
        <f>'Risultati semifinali'!D8</f>
        <v>BUTTITTA </v>
      </c>
      <c r="E7" s="10" t="str">
        <f>'Risultati semifinali'!E8</f>
        <v>BALBO</v>
      </c>
      <c r="F7" s="18" t="s">
        <v>146</v>
      </c>
      <c r="G7" s="10">
        <v>2</v>
      </c>
      <c r="H7" s="50" t="s">
        <v>149</v>
      </c>
      <c r="I7" s="6" t="str">
        <f>D4</f>
        <v>MARCATO</v>
      </c>
      <c r="J7" s="6" t="str">
        <f>E4</f>
        <v>DE FAZIO</v>
      </c>
      <c r="K7" s="34">
        <v>12</v>
      </c>
      <c r="L7" s="6" t="s">
        <v>14</v>
      </c>
      <c r="M7" s="34">
        <v>10</v>
      </c>
      <c r="N7" s="34">
        <v>12</v>
      </c>
      <c r="O7" s="6" t="s">
        <v>14</v>
      </c>
      <c r="P7" s="34">
        <v>5</v>
      </c>
      <c r="Q7" s="34"/>
      <c r="R7" s="6" t="s">
        <v>14</v>
      </c>
      <c r="S7" s="34"/>
      <c r="T7" s="6">
        <f>IF(K7&gt;M7,2,0)+IF(N7&gt;P7,2,0)+IF(Q7=S7,0,1)+IF(Q7&lt;S7,-2)</f>
        <v>4</v>
      </c>
      <c r="U7" s="6" t="s">
        <v>14</v>
      </c>
      <c r="V7" s="6">
        <f>IF(M7&lt;=K7,0,2)+IF(P7&lt;=N7,0,2)+IF(S7&gt;Q7,1,0)+IF(S7&lt;Q7,-1)</f>
        <v>0</v>
      </c>
      <c r="W7" s="6">
        <f>IF(K7+M7=0,0,1)</f>
        <v>1</v>
      </c>
      <c r="X7" s="6" t="s">
        <v>19</v>
      </c>
      <c r="Y7" s="6" t="s">
        <v>13</v>
      </c>
      <c r="Z7" s="6" t="s">
        <v>20</v>
      </c>
      <c r="AA7" s="6" t="s">
        <v>21</v>
      </c>
      <c r="AB7" s="6" t="s">
        <v>22</v>
      </c>
      <c r="AC7" s="6" t="s">
        <v>23</v>
      </c>
      <c r="AD7" s="16"/>
      <c r="AE7" s="16"/>
      <c r="AF7" s="16"/>
      <c r="AG7" s="16"/>
      <c r="AH7" s="16"/>
      <c r="AI7" s="16"/>
    </row>
    <row r="8" spans="1:35" ht="15.75">
      <c r="A8" s="14"/>
      <c r="B8" s="14"/>
      <c r="C8" s="14"/>
      <c r="D8" s="14"/>
      <c r="E8" s="14"/>
      <c r="F8" s="70" t="s">
        <v>38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60"/>
      <c r="X8" s="6" t="str">
        <f>I7</f>
        <v>MARCATO</v>
      </c>
      <c r="Y8" s="6">
        <f>SUMIF(I:I,I7,T:T)+SUMIF(J:J,I7,V:V)</f>
        <v>4</v>
      </c>
      <c r="Z8" s="6">
        <f>SUMIF(I:I,I7,W:W)+SUMIF(J:J,I7,W:W)</f>
        <v>1</v>
      </c>
      <c r="AA8" s="6">
        <f>SUMIF(I:I,I7,K:K)+SUMIF(I:I,I7,N:N)+SUMIF(I:I,I7,Q:Q)+SUMIF(J:J,I7,M:M)+SUMIF(J:J,I7,P:P)+SUMIF(J:J,I7,S:S)</f>
        <v>24</v>
      </c>
      <c r="AB8" s="6">
        <f>SUMIF(I:I,I7,M:M)+SUMIF(I:I,I7,P:P)+SUMIF(I:I,I7,S:S)+SUMIF(J:J,I7,K:K)+SUMIF(J:J,I7,N:N)+SUMIF(J:J,I7,Q:Q)</f>
        <v>15</v>
      </c>
      <c r="AC8" s="6">
        <f>AA8-AB8</f>
        <v>9</v>
      </c>
      <c r="AD8" s="16"/>
      <c r="AE8" s="16"/>
      <c r="AF8" s="16"/>
      <c r="AG8" s="16"/>
      <c r="AH8" s="16"/>
      <c r="AI8" s="16"/>
    </row>
    <row r="9" spans="1:35" ht="15.75">
      <c r="A9" s="16"/>
      <c r="B9" s="16"/>
      <c r="C9" s="16"/>
      <c r="D9" s="16"/>
      <c r="E9" s="16"/>
      <c r="F9" s="6" t="s">
        <v>108</v>
      </c>
      <c r="G9" s="6" t="s">
        <v>147</v>
      </c>
      <c r="H9" s="6" t="s">
        <v>109</v>
      </c>
      <c r="I9" s="6" t="s">
        <v>9</v>
      </c>
      <c r="J9" s="6" t="s">
        <v>9</v>
      </c>
      <c r="K9" s="69" t="s">
        <v>10</v>
      </c>
      <c r="L9" s="69"/>
      <c r="M9" s="69"/>
      <c r="N9" s="69" t="s">
        <v>11</v>
      </c>
      <c r="O9" s="69"/>
      <c r="P9" s="69"/>
      <c r="Q9" s="69" t="s">
        <v>12</v>
      </c>
      <c r="R9" s="69"/>
      <c r="S9" s="69"/>
      <c r="T9" s="69" t="s">
        <v>13</v>
      </c>
      <c r="U9" s="69"/>
      <c r="V9" s="69"/>
      <c r="W9" s="6"/>
      <c r="X9" s="6" t="str">
        <f>J7</f>
        <v>DE FAZIO</v>
      </c>
      <c r="Y9" s="6">
        <f>SUMIF(I:I,J7,T:T)+SUMIF(J:J,J7,V:V)</f>
        <v>0</v>
      </c>
      <c r="Z9" s="6">
        <f>SUMIF(I:I,J7,W:W)+SUMIF(J:J,J7,W:W)</f>
        <v>1</v>
      </c>
      <c r="AA9" s="6">
        <f>SUMIF(I:I,J7,K:K)+SUMIF(I:I,J7,N:N)+SUMIF(I:I,J7,Q:Q)+SUMIF(J:J,J7,M:M)+SUMIF(J:J,J7,P:P)+SUMIF(J:J,J7,S:S)</f>
        <v>15</v>
      </c>
      <c r="AB9" s="6">
        <f>SUMIF(I:I,J7,M:M)+SUMIF(I:I,J7,P:P)+SUMIF(I:I,J7,S:S)+SUMIF(J:J,J7,K:K)+SUMIF(J:J,J7,N:N)+SUMIF(J:J,J7,Q:Q)</f>
        <v>24</v>
      </c>
      <c r="AC9" s="6">
        <f>AA9-AB9</f>
        <v>-9</v>
      </c>
      <c r="AD9" s="16"/>
      <c r="AE9" s="16"/>
      <c r="AF9" s="16"/>
      <c r="AG9" s="16"/>
      <c r="AH9" s="16"/>
      <c r="AI9" s="16"/>
    </row>
    <row r="10" spans="1:35" ht="15.75">
      <c r="A10" s="16"/>
      <c r="B10" s="16"/>
      <c r="C10" s="16"/>
      <c r="D10" s="16"/>
      <c r="E10" s="16"/>
      <c r="F10" s="18" t="s">
        <v>146</v>
      </c>
      <c r="G10" s="6">
        <v>3</v>
      </c>
      <c r="H10" s="50" t="s">
        <v>123</v>
      </c>
      <c r="I10" s="6" t="str">
        <f>B7</f>
        <v>DE ROSA</v>
      </c>
      <c r="J10" s="6" t="str">
        <f>C7</f>
        <v>LEVANTINI</v>
      </c>
      <c r="K10" s="34">
        <v>11</v>
      </c>
      <c r="L10" s="6" t="s">
        <v>14</v>
      </c>
      <c r="M10" s="34">
        <v>6</v>
      </c>
      <c r="N10" s="34">
        <v>11</v>
      </c>
      <c r="O10" s="6" t="s">
        <v>14</v>
      </c>
      <c r="P10" s="34">
        <v>4</v>
      </c>
      <c r="Q10" s="34"/>
      <c r="R10" s="6" t="s">
        <v>14</v>
      </c>
      <c r="S10" s="34"/>
      <c r="T10" s="6">
        <f>IF(K10&gt;M10,2,0)+IF(N10&gt;P10,2,0)+IF(Q10=S10,0,1)+IF(Q10&lt;S10,-2)</f>
        <v>4</v>
      </c>
      <c r="U10" s="6" t="s">
        <v>14</v>
      </c>
      <c r="V10" s="6">
        <f>IF(M10&lt;=K10,0,2)+IF(P10&lt;=N10,0,2)+IF(S10&gt;Q10,1,0)+IF(S10&lt;Q10,-1)</f>
        <v>0</v>
      </c>
      <c r="W10" s="6">
        <f>IF(K10+M10=0,0,1)</f>
        <v>1</v>
      </c>
      <c r="X10" s="69" t="s">
        <v>63</v>
      </c>
      <c r="Y10" s="69"/>
      <c r="Z10" s="69"/>
      <c r="AA10" s="69"/>
      <c r="AB10" s="69"/>
      <c r="AC10" s="69"/>
      <c r="AD10" s="16"/>
      <c r="AE10" s="16"/>
      <c r="AF10" s="16"/>
      <c r="AG10" s="16"/>
      <c r="AH10" s="16"/>
      <c r="AI10" s="16"/>
    </row>
    <row r="11" spans="1:35" ht="15.75">
      <c r="A11" s="16"/>
      <c r="B11" s="16"/>
      <c r="C11" s="16"/>
      <c r="D11" s="16"/>
      <c r="E11" s="16"/>
      <c r="F11" s="70" t="s">
        <v>39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60"/>
      <c r="X11" s="6" t="s">
        <v>9</v>
      </c>
      <c r="Y11" s="6" t="s">
        <v>13</v>
      </c>
      <c r="Z11" s="6" t="s">
        <v>20</v>
      </c>
      <c r="AA11" s="6" t="s">
        <v>21</v>
      </c>
      <c r="AB11" s="6" t="s">
        <v>22</v>
      </c>
      <c r="AC11" s="6" t="s">
        <v>23</v>
      </c>
      <c r="AD11" s="16"/>
      <c r="AE11" s="16"/>
      <c r="AF11" s="16"/>
      <c r="AG11" s="16"/>
      <c r="AH11" s="16"/>
      <c r="AI11" s="16"/>
    </row>
    <row r="12" spans="1:35" ht="15.75">
      <c r="A12" s="16"/>
      <c r="B12" s="16"/>
      <c r="C12" s="16"/>
      <c r="D12" s="16"/>
      <c r="E12" s="16"/>
      <c r="F12" s="6" t="s">
        <v>108</v>
      </c>
      <c r="G12" s="6" t="s">
        <v>147</v>
      </c>
      <c r="H12" s="6" t="s">
        <v>109</v>
      </c>
      <c r="I12" s="6" t="s">
        <v>19</v>
      </c>
      <c r="J12" s="6" t="s">
        <v>19</v>
      </c>
      <c r="K12" s="69" t="s">
        <v>10</v>
      </c>
      <c r="L12" s="69"/>
      <c r="M12" s="69"/>
      <c r="N12" s="69" t="s">
        <v>11</v>
      </c>
      <c r="O12" s="69"/>
      <c r="P12" s="69"/>
      <c r="Q12" s="69" t="s">
        <v>12</v>
      </c>
      <c r="R12" s="69"/>
      <c r="S12" s="69"/>
      <c r="T12" s="69" t="s">
        <v>13</v>
      </c>
      <c r="U12" s="69"/>
      <c r="V12" s="69"/>
      <c r="W12" s="6"/>
      <c r="X12" s="6" t="str">
        <f>I10</f>
        <v>DE ROSA</v>
      </c>
      <c r="Y12" s="6">
        <f>SUMIF(I:I,I10,T:T)+SUMIF(J:J,I10,V:V)</f>
        <v>4</v>
      </c>
      <c r="Z12" s="6">
        <f>SUMIF(I:I,I10,W:W)+SUMIF(J:J,I10,W:W)</f>
        <v>1</v>
      </c>
      <c r="AA12" s="6">
        <f>SUMIF(I:I,I10,K:K)+SUMIF(I:I,I10,N:N)+SUMIF(I:I,I10,Q:Q)+SUMIF(J:J,I10,M:M)+SUMIF(J:J,I10,P:P)+SUMIF(J:J,I10,S:S)</f>
        <v>22</v>
      </c>
      <c r="AB12" s="6">
        <f>SUMIF(I:I,I10,M:M)+SUMIF(I:I,I10,P:P)+SUMIF(I:I,I10,S:S)+SUMIF(J:J,I10,K:K)+SUMIF(J:J,I10,N:N)+SUMIF(J:J,I10,Q:Q)</f>
        <v>10</v>
      </c>
      <c r="AC12" s="6">
        <f>AA12-AB12</f>
        <v>12</v>
      </c>
      <c r="AD12" s="16"/>
      <c r="AE12" s="16"/>
      <c r="AF12" s="16"/>
      <c r="AG12" s="16"/>
      <c r="AH12" s="16"/>
      <c r="AI12" s="16"/>
    </row>
    <row r="13" spans="1:35" ht="15.75">
      <c r="A13" s="16"/>
      <c r="B13" s="16"/>
      <c r="C13" s="16"/>
      <c r="D13" s="16"/>
      <c r="E13" s="16"/>
      <c r="F13" s="18" t="s">
        <v>146</v>
      </c>
      <c r="G13" s="6">
        <v>4</v>
      </c>
      <c r="H13" s="50" t="s">
        <v>123</v>
      </c>
      <c r="I13" s="6" t="str">
        <f>D7</f>
        <v>BUTTITTA </v>
      </c>
      <c r="J13" s="6" t="str">
        <f>E7</f>
        <v>BALBO</v>
      </c>
      <c r="K13" s="34">
        <v>10</v>
      </c>
      <c r="L13" s="6" t="s">
        <v>14</v>
      </c>
      <c r="M13" s="34">
        <v>12</v>
      </c>
      <c r="N13" s="34">
        <v>8</v>
      </c>
      <c r="O13" s="6" t="s">
        <v>14</v>
      </c>
      <c r="P13" s="34">
        <v>11</v>
      </c>
      <c r="Q13" s="34"/>
      <c r="R13" s="6" t="s">
        <v>14</v>
      </c>
      <c r="S13" s="34"/>
      <c r="T13" s="6">
        <f>IF(K13&gt;M13,2,0)+IF(N13&gt;P13,2,0)+IF(Q13=S13,0,1)+IF(Q13&lt;S13,-2)</f>
        <v>0</v>
      </c>
      <c r="U13" s="6" t="s">
        <v>14</v>
      </c>
      <c r="V13" s="6">
        <f>IF(M13&lt;=K13,0,2)+IF(P13&lt;=N13,0,2)+IF(S13&gt;Q13,1,0)+IF(S13&lt;Q13,-1)</f>
        <v>4</v>
      </c>
      <c r="W13" s="6">
        <f>IF(K13+M13=0,0,1)</f>
        <v>1</v>
      </c>
      <c r="X13" s="6" t="str">
        <f>J10</f>
        <v>LEVANTINI</v>
      </c>
      <c r="Y13" s="6">
        <f>SUMIF(I:I,J10,T:T)+SUMIF(J:J,J10,V:V)</f>
        <v>0</v>
      </c>
      <c r="Z13" s="6">
        <f>SUMIF(I:I,J10,W:W)+SUMIF(J:J,J10,W:W)</f>
        <v>1</v>
      </c>
      <c r="AA13" s="6">
        <f>SUMIF(I:I,J10,K:K)+SUMIF(I:I,J10,N:N)+SUMIF(I:I,J10,Q:Q)+SUMIF(J:J,J10,M:M)+SUMIF(J:J,J10,P:P)+SUMIF(J:J,J10,S:S)</f>
        <v>10</v>
      </c>
      <c r="AB13" s="6">
        <f>SUMIF(I:I,J10,M:M)+SUMIF(I:I,J10,P:P)+SUMIF(I:I,J10,S:S)+SUMIF(J:J,J10,K:K)+SUMIF(J:J,J10,N:N)+SUMIF(J:J,J10,Q:Q)</f>
        <v>22</v>
      </c>
      <c r="AC13" s="6">
        <f>AA13-AB13</f>
        <v>-12</v>
      </c>
      <c r="AD13" s="16"/>
      <c r="AE13" s="16"/>
      <c r="AF13" s="16"/>
      <c r="AG13" s="16"/>
      <c r="AH13" s="16"/>
      <c r="AI13" s="16"/>
    </row>
    <row r="14" spans="1:35" ht="15.75">
      <c r="A14" s="16"/>
      <c r="B14" s="16"/>
      <c r="C14" s="16"/>
      <c r="D14" s="16"/>
      <c r="E14" s="16"/>
      <c r="F14" s="16"/>
      <c r="G14" s="16"/>
      <c r="H14" s="16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69" t="s">
        <v>64</v>
      </c>
      <c r="Y14" s="69"/>
      <c r="Z14" s="69"/>
      <c r="AA14" s="69"/>
      <c r="AB14" s="69"/>
      <c r="AC14" s="69"/>
      <c r="AD14" s="16"/>
      <c r="AE14" s="16"/>
      <c r="AF14" s="16"/>
      <c r="AG14" s="16"/>
      <c r="AH14" s="16"/>
      <c r="AI14" s="16"/>
    </row>
    <row r="15" spans="1:35" ht="15.75">
      <c r="A15" s="16"/>
      <c r="B15" s="16"/>
      <c r="C15" s="16"/>
      <c r="D15" s="16"/>
      <c r="E15" s="16"/>
      <c r="F15" s="16"/>
      <c r="G15" s="16"/>
      <c r="H15" s="16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6" t="s">
        <v>19</v>
      </c>
      <c r="Y15" s="6" t="s">
        <v>13</v>
      </c>
      <c r="Z15" s="6" t="s">
        <v>20</v>
      </c>
      <c r="AA15" s="6" t="s">
        <v>21</v>
      </c>
      <c r="AB15" s="6" t="s">
        <v>22</v>
      </c>
      <c r="AC15" s="6" t="s">
        <v>23</v>
      </c>
      <c r="AD15" s="16"/>
      <c r="AE15" s="16"/>
      <c r="AF15" s="16"/>
      <c r="AG15" s="16"/>
      <c r="AH15" s="16"/>
      <c r="AI15" s="16"/>
    </row>
    <row r="16" spans="1:35" ht="15.75">
      <c r="A16" s="16"/>
      <c r="B16" s="16"/>
      <c r="C16" s="16"/>
      <c r="D16" s="16"/>
      <c r="E16" s="16"/>
      <c r="F16" s="16"/>
      <c r="G16" s="16"/>
      <c r="H16" s="16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6" t="str">
        <f>I13</f>
        <v>BUTTITTA </v>
      </c>
      <c r="Y16" s="6">
        <f>SUMIF(I:I,I13,T:T)+SUMIF(J:J,I13,V:V)</f>
        <v>0</v>
      </c>
      <c r="Z16" s="6">
        <f>SUMIF(I:I,I13,W:W)+SUMIF(J:J,I13,W:W)</f>
        <v>1</v>
      </c>
      <c r="AA16" s="6">
        <f>SUMIF(I:I,I13,K:K)+SUMIF(I:I,I13,N:N)+SUMIF(I:I,I13,Q:Q)+SUMIF(J:J,I13,M:M)+SUMIF(J:J,I13,P:P)+SUMIF(J:J,I13,S:S)</f>
        <v>18</v>
      </c>
      <c r="AB16" s="6">
        <f>SUMIF(I:I,I13,M:M)+SUMIF(I:I,I13,P:P)+SUMIF(I:I,I13,S:S)+SUMIF(J:J,I13,K:K)+SUMIF(J:J,I13,N:N)+SUMIF(J:J,I13,Q:Q)</f>
        <v>23</v>
      </c>
      <c r="AC16" s="6">
        <f>AA16-AB16</f>
        <v>-5</v>
      </c>
      <c r="AD16" s="16"/>
      <c r="AE16" s="16"/>
      <c r="AF16" s="16"/>
      <c r="AG16" s="16"/>
      <c r="AH16" s="16"/>
      <c r="AI16" s="16"/>
    </row>
    <row r="17" spans="1:35" ht="15.75">
      <c r="A17" s="16"/>
      <c r="B17" s="16"/>
      <c r="C17" s="16"/>
      <c r="D17" s="16"/>
      <c r="E17" s="16"/>
      <c r="F17" s="16"/>
      <c r="G17" s="16"/>
      <c r="H17" s="16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6" t="str">
        <f>J13</f>
        <v>BALBO</v>
      </c>
      <c r="Y17" s="6">
        <f>SUMIF(I:I,J13,T:T)+SUMIF(J:J,J13,V:V)</f>
        <v>4</v>
      </c>
      <c r="Z17" s="6">
        <f>SUMIF(I:I,J13,W:W)+SUMIF(J:J,J13,W:W)</f>
        <v>1</v>
      </c>
      <c r="AA17" s="6">
        <f>SUMIF(I:I,J13,K:K)+SUMIF(I:I,J13,N:N)+SUMIF(I:I,J13,Q:Q)+SUMIF(J:J,J13,M:M)+SUMIF(J:J,J13,P:P)+SUMIF(J:J,J13,S:S)</f>
        <v>23</v>
      </c>
      <c r="AB17" s="6">
        <f>SUMIF(I:I,J13,M:M)+SUMIF(I:I,J13,P:P)+SUMIF(I:I,J13,S:S)+SUMIF(J:J,J13,K:K)+SUMIF(J:J,J13,N:N)+SUMIF(J:J,J13,Q:Q)</f>
        <v>18</v>
      </c>
      <c r="AC17" s="6">
        <f>AA17-AB17</f>
        <v>5</v>
      </c>
      <c r="AD17" s="16"/>
      <c r="AE17" s="16"/>
      <c r="AF17" s="16"/>
      <c r="AG17" s="16"/>
      <c r="AH17" s="16"/>
      <c r="AI17" s="16"/>
    </row>
    <row r="18" spans="1:35" ht="15.75">
      <c r="A18" s="16"/>
      <c r="B18" s="16"/>
      <c r="C18" s="16"/>
      <c r="D18" s="16"/>
      <c r="E18" s="16"/>
      <c r="F18" s="16"/>
      <c r="G18" s="16"/>
      <c r="H18" s="16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6"/>
      <c r="AE18" s="16"/>
      <c r="AF18" s="16"/>
      <c r="AG18" s="16"/>
      <c r="AH18" s="16"/>
      <c r="AI18" s="16"/>
    </row>
    <row r="19" spans="1:35" ht="15.75">
      <c r="A19" s="16"/>
      <c r="B19" s="16"/>
      <c r="C19" s="16"/>
      <c r="D19" s="16"/>
      <c r="E19" s="16"/>
      <c r="F19" s="16"/>
      <c r="G19" s="16"/>
      <c r="H19" s="16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6"/>
      <c r="AE19" s="16"/>
      <c r="AF19" s="16"/>
      <c r="AG19" s="16"/>
      <c r="AH19" s="16"/>
      <c r="AI19" s="16"/>
    </row>
    <row r="20" spans="1:35" ht="15.75">
      <c r="A20" s="16"/>
      <c r="B20" s="16"/>
      <c r="C20" s="16"/>
      <c r="D20" s="16"/>
      <c r="E20" s="16"/>
      <c r="F20" s="16"/>
      <c r="G20" s="16"/>
      <c r="H20" s="16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6"/>
      <c r="AE20" s="16"/>
      <c r="AF20" s="16"/>
      <c r="AG20" s="16"/>
      <c r="AH20" s="16"/>
      <c r="AI20" s="16"/>
    </row>
    <row r="21" spans="1:35" ht="15.75">
      <c r="A21" s="16"/>
      <c r="B21" s="16"/>
      <c r="C21" s="16"/>
      <c r="D21" s="16"/>
      <c r="E21" s="16"/>
      <c r="F21" s="16"/>
      <c r="G21" s="16"/>
      <c r="H21" s="16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6"/>
      <c r="AE21" s="16"/>
      <c r="AF21" s="16"/>
      <c r="AG21" s="16"/>
      <c r="AH21" s="16"/>
      <c r="AI21" s="16"/>
    </row>
    <row r="22" spans="1:35" ht="15.75">
      <c r="A22" s="16"/>
      <c r="B22" s="16"/>
      <c r="C22" s="16"/>
      <c r="D22" s="16"/>
      <c r="E22" s="16"/>
      <c r="F22" s="16"/>
      <c r="G22" s="16"/>
      <c r="H22" s="16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6"/>
      <c r="AE22" s="16"/>
      <c r="AF22" s="16"/>
      <c r="AG22" s="16"/>
      <c r="AH22" s="16"/>
      <c r="AI22" s="16"/>
    </row>
    <row r="23" spans="1:35" ht="15.75">
      <c r="A23" s="16"/>
      <c r="B23" s="16"/>
      <c r="C23" s="16"/>
      <c r="D23" s="16"/>
      <c r="E23" s="16"/>
      <c r="F23" s="16"/>
      <c r="G23" s="16"/>
      <c r="H23" s="16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31"/>
      <c r="Y23" s="31"/>
      <c r="Z23" s="31"/>
      <c r="AA23" s="31"/>
      <c r="AB23" s="31"/>
      <c r="AC23" s="31"/>
      <c r="AD23" s="16"/>
      <c r="AE23" s="16"/>
      <c r="AF23" s="16"/>
      <c r="AG23" s="16"/>
      <c r="AH23" s="16"/>
      <c r="AI23" s="16"/>
    </row>
    <row r="24" spans="1:35" ht="15.75">
      <c r="A24" s="16"/>
      <c r="B24" s="16"/>
      <c r="C24" s="16"/>
      <c r="D24" s="16"/>
      <c r="E24" s="16"/>
      <c r="F24" s="16"/>
      <c r="G24" s="16"/>
      <c r="H24" s="16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31"/>
      <c r="Y24" s="31"/>
      <c r="Z24" s="31"/>
      <c r="AA24" s="31"/>
      <c r="AB24" s="31"/>
      <c r="AC24" s="31"/>
      <c r="AD24" s="16"/>
      <c r="AE24" s="16"/>
      <c r="AF24" s="16"/>
      <c r="AG24" s="16"/>
      <c r="AH24" s="16"/>
      <c r="AI24" s="16"/>
    </row>
    <row r="25" spans="1:35" ht="15.75">
      <c r="A25" s="16"/>
      <c r="B25" s="16"/>
      <c r="C25" s="16"/>
      <c r="D25" s="16"/>
      <c r="E25" s="16"/>
      <c r="F25" s="16"/>
      <c r="G25" s="16"/>
      <c r="H25" s="16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31"/>
      <c r="Y25" s="31"/>
      <c r="Z25" s="31"/>
      <c r="AA25" s="31"/>
      <c r="AB25" s="31"/>
      <c r="AC25" s="31"/>
      <c r="AD25" s="16"/>
      <c r="AE25" s="16"/>
      <c r="AF25" s="16"/>
      <c r="AG25" s="16"/>
      <c r="AH25" s="16"/>
      <c r="AI25" s="16"/>
    </row>
  </sheetData>
  <mergeCells count="33">
    <mergeCell ref="A1:E1"/>
    <mergeCell ref="A2:E2"/>
    <mergeCell ref="F5:W5"/>
    <mergeCell ref="F8:W8"/>
    <mergeCell ref="K3:M3"/>
    <mergeCell ref="N3:P3"/>
    <mergeCell ref="Q3:S3"/>
    <mergeCell ref="T3:V3"/>
    <mergeCell ref="T6:V6"/>
    <mergeCell ref="X1:AC1"/>
    <mergeCell ref="X2:AC2"/>
    <mergeCell ref="X6:AC6"/>
    <mergeCell ref="F1:W1"/>
    <mergeCell ref="F2:W2"/>
    <mergeCell ref="Q12:S12"/>
    <mergeCell ref="A5:E5"/>
    <mergeCell ref="K6:M6"/>
    <mergeCell ref="N6:P6"/>
    <mergeCell ref="Q6:S6"/>
    <mergeCell ref="F11:W11"/>
    <mergeCell ref="T9:V9"/>
    <mergeCell ref="Q9:S9"/>
    <mergeCell ref="N9:P9"/>
    <mergeCell ref="X14:AC14"/>
    <mergeCell ref="B3:C3"/>
    <mergeCell ref="D3:E3"/>
    <mergeCell ref="B6:C6"/>
    <mergeCell ref="D6:E6"/>
    <mergeCell ref="T12:V12"/>
    <mergeCell ref="X10:AC10"/>
    <mergeCell ref="K12:M12"/>
    <mergeCell ref="K9:M9"/>
    <mergeCell ref="N12:P1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3.7109375" style="0" customWidth="1"/>
    <col min="2" max="3" width="40.7109375" style="0" customWidth="1"/>
  </cols>
  <sheetData>
    <row r="1" spans="1:14" ht="20.25">
      <c r="A1" s="76" t="s">
        <v>107</v>
      </c>
      <c r="B1" s="76"/>
      <c r="C1" s="76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3" ht="18.75">
      <c r="A2" s="77" t="s">
        <v>40</v>
      </c>
      <c r="B2" s="77"/>
      <c r="C2" s="77"/>
    </row>
    <row r="3" spans="1:3" ht="18.75">
      <c r="A3" s="49" t="s">
        <v>8</v>
      </c>
      <c r="B3" s="49" t="s">
        <v>41</v>
      </c>
      <c r="C3" s="49" t="s">
        <v>42</v>
      </c>
    </row>
    <row r="4" spans="1:3" ht="18.75">
      <c r="A4" s="51" t="s">
        <v>0</v>
      </c>
      <c r="B4" s="26" t="s">
        <v>163</v>
      </c>
      <c r="C4" s="26" t="s">
        <v>77</v>
      </c>
    </row>
    <row r="5" spans="1:3" ht="18.75">
      <c r="A5" s="52" t="s">
        <v>1</v>
      </c>
      <c r="B5" s="26" t="s">
        <v>99</v>
      </c>
      <c r="C5" s="26" t="s">
        <v>85</v>
      </c>
    </row>
    <row r="6" spans="1:3" ht="18.75">
      <c r="A6" s="52" t="s">
        <v>2</v>
      </c>
      <c r="B6" s="26" t="s">
        <v>94</v>
      </c>
      <c r="C6" s="26" t="s">
        <v>78</v>
      </c>
    </row>
    <row r="7" spans="1:3" ht="18.75">
      <c r="A7" s="52" t="s">
        <v>3</v>
      </c>
      <c r="B7" s="26" t="s">
        <v>101</v>
      </c>
      <c r="C7" s="26" t="s">
        <v>86</v>
      </c>
    </row>
    <row r="8" spans="1:3" ht="15.75" customHeight="1">
      <c r="A8" s="52" t="s">
        <v>4</v>
      </c>
      <c r="B8" s="25" t="str">
        <f>'Risultati 2° girone'!B8</f>
        <v>GALLINA</v>
      </c>
      <c r="C8" s="25" t="str">
        <f>'Risultati 2° girone'!D8</f>
        <v>CASARO</v>
      </c>
    </row>
    <row r="9" spans="1:3" ht="18.75">
      <c r="A9" s="52" t="s">
        <v>5</v>
      </c>
      <c r="B9" s="25" t="str">
        <f>'Risultati 2° girone'!B9</f>
        <v>MANCINONE</v>
      </c>
      <c r="C9" s="25" t="str">
        <f>'Risultati 2° girone'!D9</f>
        <v>CIBIN</v>
      </c>
    </row>
    <row r="10" spans="1:3" ht="18.75">
      <c r="A10" s="52" t="s">
        <v>6</v>
      </c>
      <c r="B10" s="25" t="str">
        <f>'Risultati 2° girone'!B10</f>
        <v>BATTAGLIA</v>
      </c>
      <c r="C10" s="25" t="str">
        <f>'Risultati 2° girone'!D10</f>
        <v>ZINI</v>
      </c>
    </row>
    <row r="11" spans="1:3" ht="18.75">
      <c r="A11" s="52" t="s">
        <v>7</v>
      </c>
      <c r="B11" s="25" t="str">
        <f>'Risultati 2° girone'!B11</f>
        <v>VINCENTI</v>
      </c>
      <c r="C11" s="25" t="str">
        <f>'Risultati 2° girone'!D11</f>
        <v>AMMENDOLIA</v>
      </c>
    </row>
    <row r="12" spans="1:3" ht="18.75">
      <c r="A12" s="52" t="s">
        <v>65</v>
      </c>
      <c r="B12" s="18" t="str">
        <f>'Risultati 2° girone bis'!B4</f>
        <v>AVATANEO</v>
      </c>
      <c r="C12" s="18" t="str">
        <f>'Risultati 2° girone bis'!D4</f>
        <v>SARLI</v>
      </c>
    </row>
    <row r="13" spans="1:3" ht="18.75">
      <c r="A13" s="52" t="s">
        <v>66</v>
      </c>
      <c r="B13" s="25" t="str">
        <f>'Risultati 2° girone bis'!B5</f>
        <v>PIANTONI</v>
      </c>
      <c r="C13" s="25" t="str">
        <f>'Risultati 2° girone bis'!D5</f>
        <v>CORAGGIA</v>
      </c>
    </row>
    <row r="14" spans="1:3" ht="18.75">
      <c r="A14" s="52" t="s">
        <v>67</v>
      </c>
      <c r="B14" s="25" t="str">
        <f>'Risultati 2° girone bis'!B6</f>
        <v>PANZAREA</v>
      </c>
      <c r="C14" s="25" t="str">
        <f>'Risultati 2° girone bis'!D6</f>
        <v>STABILE</v>
      </c>
    </row>
    <row r="15" spans="1:3" ht="18.75">
      <c r="A15" s="52" t="s">
        <v>68</v>
      </c>
      <c r="B15" s="18" t="str">
        <f>'Risultati 2° girone bis'!B7</f>
        <v>RIVALTA</v>
      </c>
      <c r="C15" s="25" t="str">
        <f>'Risultati 2° girone bis'!D7</f>
        <v>MANGIA</v>
      </c>
    </row>
    <row r="16" spans="1:3" ht="18.75">
      <c r="A16" s="52" t="s">
        <v>69</v>
      </c>
      <c r="B16" s="18" t="str">
        <f>'Risultati 2° girone bis'!B8</f>
        <v>MARIOTTO</v>
      </c>
      <c r="C16" s="25" t="str">
        <f>'Risultati 2° girone bis'!D8</f>
        <v>CIPRIANI</v>
      </c>
    </row>
    <row r="17" spans="1:3" ht="18.75">
      <c r="A17" s="52" t="s">
        <v>70</v>
      </c>
      <c r="B17" s="18" t="str">
        <f>'Risultati 2° girone bis'!B9</f>
        <v>CIPOLLA</v>
      </c>
      <c r="C17" s="25" t="str">
        <f>'Risultati 2° girone bis'!D9</f>
        <v>COMERRO</v>
      </c>
    </row>
    <row r="18" spans="1:3" ht="18.75">
      <c r="A18" s="52" t="s">
        <v>71</v>
      </c>
      <c r="B18" s="18" t="str">
        <f>'Risultati 2° girone bis'!B10</f>
        <v>GERACI</v>
      </c>
      <c r="C18" s="25" t="str">
        <f>'Risultati 2° girone bis'!D10</f>
        <v>PUNZO</v>
      </c>
    </row>
    <row r="19" spans="1:3" ht="18.75">
      <c r="A19" s="53" t="s">
        <v>72</v>
      </c>
      <c r="B19" s="18" t="str">
        <f>'Risultati 2° girone bis'!B11</f>
        <v>BARBUTO</v>
      </c>
      <c r="C19" s="25" t="str">
        <f>'Risultati 2° girone bis'!D11</f>
        <v>VALENA</v>
      </c>
    </row>
    <row r="37" spans="1:3" ht="15.75">
      <c r="A37" s="2"/>
      <c r="B37" s="1"/>
      <c r="C37" s="1"/>
    </row>
    <row r="38" spans="1:3" ht="15.75">
      <c r="A38" s="2"/>
      <c r="B38" s="1"/>
      <c r="C38" s="1"/>
    </row>
    <row r="39" spans="1:3" ht="15.75">
      <c r="A39" s="2"/>
      <c r="B39" s="1"/>
      <c r="C39" s="1"/>
    </row>
    <row r="40" spans="1:3" ht="15.75">
      <c r="A40" s="2"/>
      <c r="B40" s="1"/>
      <c r="C40" s="1"/>
    </row>
    <row r="41" spans="1:3" ht="15.75">
      <c r="A41" s="2"/>
      <c r="B41" s="1"/>
      <c r="C41" s="1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</sheetData>
  <mergeCells count="2">
    <mergeCell ref="A1:C1"/>
    <mergeCell ref="A2:C2"/>
  </mergeCells>
  <printOptions/>
  <pageMargins left="0.7874015748031497" right="0.7874015748031497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74"/>
  <sheetViews>
    <sheetView workbookViewId="0" topLeftCell="A1">
      <selection activeCell="H59" sqref="H59"/>
    </sheetView>
  </sheetViews>
  <sheetFormatPr defaultColWidth="9.140625" defaultRowHeight="12.75"/>
  <cols>
    <col min="2" max="2" width="3.140625" style="0" customWidth="1"/>
    <col min="3" max="3" width="11.8515625" style="0" customWidth="1"/>
    <col min="4" max="5" width="17.7109375" style="0" customWidth="1"/>
    <col min="6" max="6" width="3.7109375" style="0" customWidth="1"/>
    <col min="7" max="7" width="1.7109375" style="0" customWidth="1"/>
    <col min="8" max="9" width="3.7109375" style="0" customWidth="1"/>
    <col min="10" max="10" width="1.7109375" style="0" customWidth="1"/>
    <col min="11" max="12" width="3.7109375" style="0" customWidth="1"/>
    <col min="13" max="13" width="1.7109375" style="0" customWidth="1"/>
    <col min="14" max="14" width="3.7109375" style="0" customWidth="1"/>
    <col min="15" max="18" width="0.85546875" style="0" customWidth="1"/>
    <col min="20" max="20" width="3.140625" style="0" customWidth="1"/>
    <col min="21" max="21" width="11.8515625" style="0" customWidth="1"/>
    <col min="22" max="23" width="17.7109375" style="0" customWidth="1"/>
    <col min="24" max="24" width="3.7109375" style="0" customWidth="1"/>
    <col min="25" max="25" width="1.7109375" style="0" customWidth="1"/>
    <col min="26" max="27" width="3.7109375" style="0" customWidth="1"/>
    <col min="28" max="28" width="1.7109375" style="0" customWidth="1"/>
    <col min="29" max="30" width="3.7109375" style="0" customWidth="1"/>
    <col min="31" max="31" width="1.7109375" style="0" customWidth="1"/>
    <col min="32" max="32" width="3.7109375" style="0" customWidth="1"/>
    <col min="33" max="36" width="0.85546875" style="0" customWidth="1"/>
    <col min="37" max="37" width="19.7109375" style="0" customWidth="1"/>
    <col min="38" max="38" width="10.7109375" style="0" customWidth="1"/>
    <col min="39" max="39" width="13.7109375" style="0" customWidth="1"/>
    <col min="40" max="41" width="12.7109375" style="0" customWidth="1"/>
    <col min="42" max="42" width="15.7109375" style="0" customWidth="1"/>
  </cols>
  <sheetData>
    <row r="1" spans="1:42" ht="15" customHeight="1">
      <c r="A1" s="70" t="s">
        <v>148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70" t="s">
        <v>107</v>
      </c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60"/>
      <c r="AK1" s="70" t="s">
        <v>107</v>
      </c>
      <c r="AL1" s="59"/>
      <c r="AM1" s="59"/>
      <c r="AN1" s="59"/>
      <c r="AO1" s="59"/>
      <c r="AP1" s="60"/>
    </row>
    <row r="2" spans="1:42" ht="15" customHeight="1">
      <c r="A2" s="70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70" t="s">
        <v>45</v>
      </c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60"/>
      <c r="AK2" s="70" t="s">
        <v>49</v>
      </c>
      <c r="AL2" s="59"/>
      <c r="AM2" s="59"/>
      <c r="AN2" s="59"/>
      <c r="AO2" s="59"/>
      <c r="AP2" s="60"/>
    </row>
    <row r="3" spans="1:42" ht="15" customHeight="1">
      <c r="A3" s="6" t="s">
        <v>108</v>
      </c>
      <c r="B3" s="6" t="s">
        <v>147</v>
      </c>
      <c r="C3" s="6" t="s">
        <v>109</v>
      </c>
      <c r="D3" s="6" t="s">
        <v>9</v>
      </c>
      <c r="E3" s="6" t="s">
        <v>9</v>
      </c>
      <c r="F3" s="70" t="s">
        <v>10</v>
      </c>
      <c r="G3" s="59"/>
      <c r="H3" s="60"/>
      <c r="I3" s="70" t="s">
        <v>11</v>
      </c>
      <c r="J3" s="59"/>
      <c r="K3" s="60"/>
      <c r="L3" s="70" t="s">
        <v>12</v>
      </c>
      <c r="M3" s="59"/>
      <c r="N3" s="60"/>
      <c r="O3" s="70" t="s">
        <v>13</v>
      </c>
      <c r="P3" s="59"/>
      <c r="Q3" s="60"/>
      <c r="R3" s="6"/>
      <c r="S3" s="6" t="s">
        <v>108</v>
      </c>
      <c r="T3" s="6" t="s">
        <v>147</v>
      </c>
      <c r="U3" s="6" t="s">
        <v>109</v>
      </c>
      <c r="V3" s="6" t="s">
        <v>9</v>
      </c>
      <c r="W3" s="6" t="s">
        <v>9</v>
      </c>
      <c r="X3" s="69" t="s">
        <v>10</v>
      </c>
      <c r="Y3" s="69"/>
      <c r="Z3" s="69"/>
      <c r="AA3" s="69" t="s">
        <v>11</v>
      </c>
      <c r="AB3" s="69"/>
      <c r="AC3" s="69"/>
      <c r="AD3" s="69" t="s">
        <v>12</v>
      </c>
      <c r="AE3" s="69"/>
      <c r="AF3" s="69"/>
      <c r="AG3" s="69" t="s">
        <v>13</v>
      </c>
      <c r="AH3" s="69"/>
      <c r="AI3" s="69"/>
      <c r="AJ3" s="6"/>
      <c r="AK3" s="6" t="s">
        <v>9</v>
      </c>
      <c r="AL3" s="6" t="s">
        <v>13</v>
      </c>
      <c r="AM3" s="6" t="s">
        <v>20</v>
      </c>
      <c r="AN3" s="6" t="s">
        <v>21</v>
      </c>
      <c r="AO3" s="6" t="s">
        <v>22</v>
      </c>
      <c r="AP3" s="6" t="s">
        <v>23</v>
      </c>
    </row>
    <row r="4" spans="1:42" ht="15" customHeight="1">
      <c r="A4" s="25" t="s">
        <v>110</v>
      </c>
      <c r="B4" s="25">
        <v>1</v>
      </c>
      <c r="C4" s="25" t="s">
        <v>112</v>
      </c>
      <c r="D4" s="11" t="str">
        <f>Giocatori!B4</f>
        <v>SCARSO</v>
      </c>
      <c r="E4" s="25" t="str">
        <f>Giocatori!B11</f>
        <v>PANZAREA</v>
      </c>
      <c r="F4" s="26">
        <v>12</v>
      </c>
      <c r="G4" s="27" t="s">
        <v>14</v>
      </c>
      <c r="H4" s="26">
        <v>1</v>
      </c>
      <c r="I4" s="26">
        <v>12</v>
      </c>
      <c r="J4" s="27"/>
      <c r="K4" s="26">
        <v>4</v>
      </c>
      <c r="L4" s="26"/>
      <c r="M4" s="27" t="s">
        <v>14</v>
      </c>
      <c r="N4" s="26"/>
      <c r="O4" s="27">
        <f>IF(F4&gt;H4,2,0)+IF(I4&gt;K4,2,0)+IF(L4=N4,0,1)+IF(L4&lt;N4,-2)</f>
        <v>4</v>
      </c>
      <c r="P4" s="27" t="s">
        <v>14</v>
      </c>
      <c r="Q4" s="27">
        <f>IF(H4&lt;=F4,0,2)+IF(K4&lt;=I4,0,2)+IF(N4&gt;L4,1,0)+IF(N4&lt;L4,-1)</f>
        <v>0</v>
      </c>
      <c r="R4" s="12">
        <f>IF(F4+H4=0,0,1)</f>
        <v>1</v>
      </c>
      <c r="S4" s="25" t="s">
        <v>110</v>
      </c>
      <c r="T4" s="25">
        <v>2</v>
      </c>
      <c r="U4" s="25" t="s">
        <v>112</v>
      </c>
      <c r="V4" s="25" t="str">
        <f>Giocatori!C4</f>
        <v>FERRIGNO</v>
      </c>
      <c r="W4" s="25" t="str">
        <f>Giocatori!C11</f>
        <v>MANCINONE</v>
      </c>
      <c r="X4" s="26">
        <v>12</v>
      </c>
      <c r="Y4" s="27" t="s">
        <v>14</v>
      </c>
      <c r="Z4" s="26">
        <v>4</v>
      </c>
      <c r="AA4" s="26">
        <v>11</v>
      </c>
      <c r="AB4" s="27" t="s">
        <v>14</v>
      </c>
      <c r="AC4" s="26">
        <v>2</v>
      </c>
      <c r="AD4" s="26"/>
      <c r="AE4" s="27" t="s">
        <v>14</v>
      </c>
      <c r="AF4" s="26"/>
      <c r="AG4" s="27">
        <f>IF(X4&gt;Z4,2,0)+IF(AA4&gt;AC4,2,0)+IF(AD4=AF4,0,1)+IF(AD4&lt;AF4,-2)</f>
        <v>4</v>
      </c>
      <c r="AH4" s="27" t="s">
        <v>14</v>
      </c>
      <c r="AI4" s="27">
        <f>IF(Z4&lt;=X4,0,2)+IF(AC4&lt;=AA4,0,2)+IF(AF4&gt;AD4,1,0)+IF(AF4&lt;AD4,-1)</f>
        <v>0</v>
      </c>
      <c r="AJ4" s="27">
        <f>IF(X4+Z4=0,0,1)</f>
        <v>1</v>
      </c>
      <c r="AK4" s="57" t="str">
        <f>D4</f>
        <v>SCARSO</v>
      </c>
      <c r="AL4" s="6">
        <f>SUMIF(D:D,Giocatori!B4,O:O)+SUMIF(E:E,Giocatori!B4,Q:Q)</f>
        <v>27</v>
      </c>
      <c r="AM4" s="6">
        <f>SUMIF(D:D,Giocatori!B4,R:R)+SUMIF(E:E,Giocatori!B4,R:R)</f>
        <v>7</v>
      </c>
      <c r="AN4" s="6">
        <f>SUMIF(D:D,Giocatori!B4,F:F)+SUMIF(D:D,Giocatori!B4,I:I)+SUMIF(D:D,Giocatori!B4,L:L)+SUMIF(E:E,Giocatori!B4,H:H)+SUMIF(E:E,Giocatori!B4,K:K)+SUMIF(E:E,Giocatori!B4,N:N)</f>
        <v>168</v>
      </c>
      <c r="AO4" s="6">
        <f>SUMIF(D:D,Giocatori!B4,H:H)+SUMIF(D:D,Giocatori!B4,K:K)+SUMIF(D:D,Giocatori!B4,N:N)+SUMIF(E:E,Giocatori!B4,F:F)+SUMIF(E:E,Giocatori!B4,I:I)+SUMIF(E:E,Giocatori!B4,L:L)</f>
        <v>44</v>
      </c>
      <c r="AP4" s="6">
        <f>AN4-AO4</f>
        <v>124</v>
      </c>
    </row>
    <row r="5" spans="1:42" ht="15" customHeight="1">
      <c r="A5" s="25" t="s">
        <v>110</v>
      </c>
      <c r="B5" s="25">
        <v>2</v>
      </c>
      <c r="C5" s="25" t="s">
        <v>111</v>
      </c>
      <c r="D5" s="25" t="str">
        <f>Giocatori!B5</f>
        <v>BARBUTO</v>
      </c>
      <c r="E5" s="25" t="str">
        <f>Giocatori!B10</f>
        <v>GERACI</v>
      </c>
      <c r="F5" s="26">
        <v>0</v>
      </c>
      <c r="G5" s="27" t="s">
        <v>14</v>
      </c>
      <c r="H5" s="26">
        <v>11</v>
      </c>
      <c r="I5" s="26">
        <v>0</v>
      </c>
      <c r="J5" s="27" t="s">
        <v>14</v>
      </c>
      <c r="K5" s="26">
        <v>11</v>
      </c>
      <c r="L5" s="26"/>
      <c r="M5" s="27" t="s">
        <v>14</v>
      </c>
      <c r="N5" s="26"/>
      <c r="O5" s="27">
        <f aca="true" t="shared" si="0" ref="O5:O31">IF(F5&gt;H5,2,0)+IF(I5&gt;K5,2,0)+IF(L5=N5,0,1)+IF(L5&lt;N5,-2)</f>
        <v>0</v>
      </c>
      <c r="P5" s="27" t="s">
        <v>14</v>
      </c>
      <c r="Q5" s="27">
        <f aca="true" t="shared" si="1" ref="Q5:Q31">IF(H5&lt;=F5,0,2)+IF(K5&lt;=I5,0,2)+IF(N5&gt;L5,1,0)+IF(N5&lt;L5,-1)</f>
        <v>4</v>
      </c>
      <c r="R5" s="27">
        <f aca="true" t="shared" si="2" ref="R5:R31">IF(F5+H5=0,0,1)</f>
        <v>1</v>
      </c>
      <c r="S5" s="25" t="s">
        <v>110</v>
      </c>
      <c r="T5" s="25">
        <v>3</v>
      </c>
      <c r="U5" s="25" t="s">
        <v>111</v>
      </c>
      <c r="V5" s="25" t="str">
        <f>Giocatori!C5</f>
        <v>VINCENTI</v>
      </c>
      <c r="W5" s="25" t="str">
        <f>Giocatori!C10</f>
        <v>MARIOTTO</v>
      </c>
      <c r="X5" s="26">
        <v>11</v>
      </c>
      <c r="Y5" s="27" t="s">
        <v>14</v>
      </c>
      <c r="Z5" s="26">
        <v>7</v>
      </c>
      <c r="AA5" s="26">
        <v>12</v>
      </c>
      <c r="AB5" s="27" t="s">
        <v>14</v>
      </c>
      <c r="AC5" s="26">
        <v>3</v>
      </c>
      <c r="AD5" s="26"/>
      <c r="AE5" s="27" t="s">
        <v>14</v>
      </c>
      <c r="AF5" s="26"/>
      <c r="AG5" s="27">
        <f aca="true" t="shared" si="3" ref="AG5:AG31">IF(X5&gt;Z5,2,0)+IF(AA5&gt;AC5,2,0)+IF(AD5=AF5,0,1)+IF(AD5&lt;AF5,-2)</f>
        <v>4</v>
      </c>
      <c r="AH5" s="27" t="s">
        <v>14</v>
      </c>
      <c r="AI5" s="27">
        <f aca="true" t="shared" si="4" ref="AI5:AI31">IF(Z5&lt;=X5,0,2)+IF(AC5&lt;=AA5,0,2)+IF(AF5&gt;AD5,1,0)+IF(AF5&lt;AD5,-1)</f>
        <v>0</v>
      </c>
      <c r="AJ5" s="27">
        <f aca="true" t="shared" si="5" ref="AJ5:AJ31">IF(X5+Z5=0,0,1)</f>
        <v>1</v>
      </c>
      <c r="AK5" s="58" t="str">
        <f>Giocatori!B5</f>
        <v>BARBUTO</v>
      </c>
      <c r="AL5" s="6">
        <f>SUMIF(D:D,Giocatori!B5,O:O)+SUMIF(E:E,Giocatori!B5,Q:Q)</f>
        <v>0</v>
      </c>
      <c r="AM5" s="6">
        <f>SUMIF(D:D,Giocatori!B5,R:R)+SUMIF(E:E,Giocatori!B5,R:R)</f>
        <v>7</v>
      </c>
      <c r="AN5" s="6">
        <f>SUMIF(D:D,Giocatori!B5,F:F)+SUMIF(D:D,Giocatori!B5,I:I)+SUMIF(D:D,Giocatori!B5,L:L)+SUMIF(E:E,Giocatori!B5,H:H)+SUMIF(E:E,Giocatori!B5,K:K)+SUMIF(E:E,Giocatori!B5,N:N)</f>
        <v>0</v>
      </c>
      <c r="AO5" s="6">
        <f>SUMIF(D:D,Giocatori!B5,H:H)+SUMIF(D:D,Giocatori!B5,K:K)+SUMIF(D:D,Giocatori!B5,N:N)+SUMIF(E:E,Giocatori!B5,F:F)+SUMIF(E:E,Giocatori!B5,I:I)+SUMIF(E:E,Giocatori!B5,L:L)</f>
        <v>154</v>
      </c>
      <c r="AP5" s="6">
        <f aca="true" t="shared" si="6" ref="AP5:AP47">AN5-AO5</f>
        <v>-154</v>
      </c>
    </row>
    <row r="6" spans="1:42" ht="15" customHeight="1">
      <c r="A6" s="25" t="s">
        <v>110</v>
      </c>
      <c r="B6" s="25">
        <v>3</v>
      </c>
      <c r="C6" s="25" t="s">
        <v>113</v>
      </c>
      <c r="D6" s="25" t="str">
        <f>Giocatori!B6</f>
        <v>GALLINA</v>
      </c>
      <c r="E6" s="25" t="str">
        <f>Giocatori!B9</f>
        <v>BATTAGLIA</v>
      </c>
      <c r="F6" s="26">
        <v>11</v>
      </c>
      <c r="G6" s="27" t="s">
        <v>14</v>
      </c>
      <c r="H6" s="26">
        <v>9</v>
      </c>
      <c r="I6" s="26">
        <v>12</v>
      </c>
      <c r="J6" s="27" t="s">
        <v>14</v>
      </c>
      <c r="K6" s="26">
        <v>5</v>
      </c>
      <c r="L6" s="26"/>
      <c r="M6" s="27" t="s">
        <v>14</v>
      </c>
      <c r="N6" s="26"/>
      <c r="O6" s="27">
        <f t="shared" si="0"/>
        <v>4</v>
      </c>
      <c r="P6" s="27" t="s">
        <v>14</v>
      </c>
      <c r="Q6" s="27">
        <f t="shared" si="1"/>
        <v>0</v>
      </c>
      <c r="R6" s="27">
        <f t="shared" si="2"/>
        <v>1</v>
      </c>
      <c r="S6" s="25" t="s">
        <v>110</v>
      </c>
      <c r="T6" s="25">
        <v>4</v>
      </c>
      <c r="U6" s="25" t="s">
        <v>113</v>
      </c>
      <c r="V6" s="25" t="str">
        <f>Giocatori!C6</f>
        <v>LEVANTINI</v>
      </c>
      <c r="W6" s="25" t="str">
        <f>Giocatori!C9</f>
        <v>AVATANEO</v>
      </c>
      <c r="X6" s="26">
        <v>11</v>
      </c>
      <c r="Y6" s="27" t="s">
        <v>14</v>
      </c>
      <c r="Z6" s="26">
        <v>4</v>
      </c>
      <c r="AA6" s="26">
        <v>12</v>
      </c>
      <c r="AB6" s="27" t="s">
        <v>14</v>
      </c>
      <c r="AC6" s="26">
        <v>5</v>
      </c>
      <c r="AD6" s="26"/>
      <c r="AE6" s="27" t="s">
        <v>14</v>
      </c>
      <c r="AF6" s="26"/>
      <c r="AG6" s="27">
        <f t="shared" si="3"/>
        <v>4</v>
      </c>
      <c r="AH6" s="27" t="s">
        <v>14</v>
      </c>
      <c r="AI6" s="27">
        <f t="shared" si="4"/>
        <v>0</v>
      </c>
      <c r="AJ6" s="27">
        <f t="shared" si="5"/>
        <v>1</v>
      </c>
      <c r="AK6" s="58" t="str">
        <f>Giocatori!B6</f>
        <v>GALLINA</v>
      </c>
      <c r="AL6" s="6">
        <f>SUMIF(D:D,Giocatori!B6,O:O)+SUMIF(E:E,Giocatori!B6,Q:Q)</f>
        <v>20</v>
      </c>
      <c r="AM6" s="6">
        <f>SUMIF(D:D,Giocatori!B6,R:R)+SUMIF(E:E,Giocatori!B6,R:R)</f>
        <v>7</v>
      </c>
      <c r="AN6" s="6">
        <f>SUMIF(D:D,Giocatori!B6,F:F)+SUMIF(D:D,Giocatori!B6,I:I)+SUMIF(D:D,Giocatori!B6,L:L)+SUMIF(E:E,Giocatori!B6,H:H)+SUMIF(E:E,Giocatori!B6,K:K)+SUMIF(E:E,Giocatori!B6,N:N)</f>
        <v>154</v>
      </c>
      <c r="AO6" s="6">
        <f>SUMIF(D:D,Giocatori!B6,H:H)+SUMIF(D:D,Giocatori!B6,K:K)+SUMIF(D:D,Giocatori!B6,N:N)+SUMIF(E:E,Giocatori!B6,F:F)+SUMIF(E:E,Giocatori!B6,I:I)+SUMIF(E:E,Giocatori!B6,L:L)</f>
        <v>110</v>
      </c>
      <c r="AP6" s="6">
        <f t="shared" si="6"/>
        <v>44</v>
      </c>
    </row>
    <row r="7" spans="1:42" ht="15" customHeight="1">
      <c r="A7" s="25" t="s">
        <v>110</v>
      </c>
      <c r="B7" s="25">
        <v>4</v>
      </c>
      <c r="C7" s="25" t="s">
        <v>114</v>
      </c>
      <c r="D7" s="25" t="str">
        <f>Giocatori!B7</f>
        <v>DE ROSA</v>
      </c>
      <c r="E7" s="25" t="str">
        <f>Giocatori!B8</f>
        <v>RIVALTA</v>
      </c>
      <c r="F7" s="26">
        <v>12</v>
      </c>
      <c r="G7" s="27" t="s">
        <v>14</v>
      </c>
      <c r="H7" s="26">
        <v>4</v>
      </c>
      <c r="I7" s="26">
        <v>10</v>
      </c>
      <c r="J7" s="27" t="s">
        <v>14</v>
      </c>
      <c r="K7" s="26">
        <v>6</v>
      </c>
      <c r="L7" s="26"/>
      <c r="M7" s="27" t="s">
        <v>14</v>
      </c>
      <c r="N7" s="26"/>
      <c r="O7" s="27">
        <f t="shared" si="0"/>
        <v>4</v>
      </c>
      <c r="P7" s="27" t="s">
        <v>14</v>
      </c>
      <c r="Q7" s="27">
        <f t="shared" si="1"/>
        <v>0</v>
      </c>
      <c r="R7" s="27">
        <f t="shared" si="2"/>
        <v>1</v>
      </c>
      <c r="S7" s="25" t="s">
        <v>110</v>
      </c>
      <c r="T7" s="25">
        <v>1</v>
      </c>
      <c r="U7" s="25" t="s">
        <v>114</v>
      </c>
      <c r="V7" s="25" t="str">
        <f>Giocatori!C7</f>
        <v>PIANTONI</v>
      </c>
      <c r="W7" s="25" t="str">
        <f>Giocatori!C8</f>
        <v>CIPOLLA</v>
      </c>
      <c r="X7" s="26">
        <v>12</v>
      </c>
      <c r="Y7" s="27" t="s">
        <v>14</v>
      </c>
      <c r="Z7" s="26">
        <v>3</v>
      </c>
      <c r="AA7" s="26">
        <v>12</v>
      </c>
      <c r="AB7" s="27" t="s">
        <v>14</v>
      </c>
      <c r="AC7" s="26">
        <v>0</v>
      </c>
      <c r="AD7" s="26"/>
      <c r="AE7" s="27" t="s">
        <v>14</v>
      </c>
      <c r="AF7" s="26"/>
      <c r="AG7" s="27">
        <f t="shared" si="3"/>
        <v>4</v>
      </c>
      <c r="AH7" s="27" t="s">
        <v>14</v>
      </c>
      <c r="AI7" s="27">
        <f t="shared" si="4"/>
        <v>0</v>
      </c>
      <c r="AJ7" s="27">
        <f t="shared" si="5"/>
        <v>1</v>
      </c>
      <c r="AK7" s="58" t="str">
        <f>Giocatori!B7</f>
        <v>DE ROSA</v>
      </c>
      <c r="AL7" s="6">
        <f>SUMIF(D:D,Giocatori!B7,O:O)+SUMIF(E:E,Giocatori!B7,Q:Q)</f>
        <v>22</v>
      </c>
      <c r="AM7" s="6">
        <f>SUMIF(D:D,Giocatori!B7,R:R)+SUMIF(E:E,Giocatori!B7,R:R)</f>
        <v>7</v>
      </c>
      <c r="AN7" s="6">
        <f>SUMIF(D:D,Giocatori!B7,F:F)+SUMIF(D:D,Giocatori!B7,I:I)+SUMIF(D:D,Giocatori!B7,L:L)+SUMIF(E:E,Giocatori!B7,H:H)+SUMIF(E:E,Giocatori!B7,K:K)+SUMIF(E:E,Giocatori!B7,N:N)</f>
        <v>164</v>
      </c>
      <c r="AO7" s="6">
        <f>SUMIF(D:D,Giocatori!B7,H:H)+SUMIF(D:D,Giocatori!B7,K:K)+SUMIF(D:D,Giocatori!B7,N:N)+SUMIF(E:E,Giocatori!B7,F:F)+SUMIF(E:E,Giocatori!B7,I:I)+SUMIF(E:E,Giocatori!B7,L:L)</f>
        <v>104</v>
      </c>
      <c r="AP7" s="6">
        <f t="shared" si="6"/>
        <v>60</v>
      </c>
    </row>
    <row r="8" spans="1:42" ht="15" customHeight="1">
      <c r="A8" s="25" t="s">
        <v>110</v>
      </c>
      <c r="B8" s="25">
        <v>4</v>
      </c>
      <c r="C8" s="25" t="s">
        <v>115</v>
      </c>
      <c r="D8" s="25" t="str">
        <f>Giocatori!B4</f>
        <v>SCARSO</v>
      </c>
      <c r="E8" s="27" t="str">
        <f>Giocatori!B10</f>
        <v>GERACI</v>
      </c>
      <c r="F8" s="26">
        <v>11</v>
      </c>
      <c r="G8" s="27" t="s">
        <v>14</v>
      </c>
      <c r="H8" s="26">
        <v>2</v>
      </c>
      <c r="I8" s="26">
        <v>11</v>
      </c>
      <c r="J8" s="27" t="s">
        <v>14</v>
      </c>
      <c r="K8" s="26">
        <v>2</v>
      </c>
      <c r="L8" s="26"/>
      <c r="M8" s="27" t="s">
        <v>14</v>
      </c>
      <c r="N8" s="26"/>
      <c r="O8" s="27">
        <f t="shared" si="0"/>
        <v>4</v>
      </c>
      <c r="P8" s="27" t="s">
        <v>14</v>
      </c>
      <c r="Q8" s="27">
        <f t="shared" si="1"/>
        <v>0</v>
      </c>
      <c r="R8" s="27">
        <f t="shared" si="2"/>
        <v>1</v>
      </c>
      <c r="S8" s="25" t="s">
        <v>110</v>
      </c>
      <c r="T8" s="25">
        <v>1</v>
      </c>
      <c r="U8" s="25" t="s">
        <v>115</v>
      </c>
      <c r="V8" s="25" t="str">
        <f>Giocatori!C4</f>
        <v>FERRIGNO</v>
      </c>
      <c r="W8" s="27" t="str">
        <f>Giocatori!C10</f>
        <v>MARIOTTO</v>
      </c>
      <c r="X8" s="26">
        <v>12</v>
      </c>
      <c r="Y8" s="27" t="s">
        <v>14</v>
      </c>
      <c r="Z8" s="26">
        <v>7</v>
      </c>
      <c r="AA8" s="26">
        <v>11</v>
      </c>
      <c r="AB8" s="27" t="s">
        <v>14</v>
      </c>
      <c r="AC8" s="26">
        <v>9</v>
      </c>
      <c r="AD8" s="26"/>
      <c r="AE8" s="27" t="s">
        <v>14</v>
      </c>
      <c r="AF8" s="26"/>
      <c r="AG8" s="27">
        <f t="shared" si="3"/>
        <v>4</v>
      </c>
      <c r="AH8" s="27" t="s">
        <v>14</v>
      </c>
      <c r="AI8" s="27">
        <f t="shared" si="4"/>
        <v>0</v>
      </c>
      <c r="AJ8" s="27">
        <f t="shared" si="5"/>
        <v>1</v>
      </c>
      <c r="AK8" s="58" t="str">
        <f>Giocatori!B8</f>
        <v>RIVALTA</v>
      </c>
      <c r="AL8" s="6">
        <f>SUMIF(D:D,Giocatori!B8,O:O)+SUMIF(E:E,Giocatori!B8,Q:Q)</f>
        <v>12</v>
      </c>
      <c r="AM8" s="6">
        <f>SUMIF(D:D,Giocatori!B8,R:R)+SUMIF(E:E,Giocatori!B8,R:R)</f>
        <v>7</v>
      </c>
      <c r="AN8" s="6">
        <f>SUMIF(D:D,Giocatori!B8,F:F)+SUMIF(D:D,Giocatori!B8,I:I)+SUMIF(D:D,Giocatori!B8,L:L)+SUMIF(E:E,Giocatori!B8,H:H)+SUMIF(E:E,Giocatori!B8,K:K)+SUMIF(E:E,Giocatori!B8,N:N)</f>
        <v>116</v>
      </c>
      <c r="AO8" s="6">
        <f>SUMIF(D:D,Giocatori!B8,H:H)+SUMIF(D:D,Giocatori!B8,K:K)+SUMIF(D:D,Giocatori!B8,N:N)+SUMIF(E:E,Giocatori!B8,F:F)+SUMIF(E:E,Giocatori!B8,I:I)+SUMIF(E:E,Giocatori!B8,L:L)</f>
        <v>140</v>
      </c>
      <c r="AP8" s="6">
        <f t="shared" si="6"/>
        <v>-24</v>
      </c>
    </row>
    <row r="9" spans="1:42" ht="15" customHeight="1">
      <c r="A9" s="25" t="s">
        <v>110</v>
      </c>
      <c r="B9" s="25">
        <v>1</v>
      </c>
      <c r="C9" s="25" t="s">
        <v>116</v>
      </c>
      <c r="D9" s="25" t="str">
        <f>Giocatori!B5</f>
        <v>BARBUTO</v>
      </c>
      <c r="E9" s="27" t="str">
        <f>Giocatori!B9</f>
        <v>BATTAGLIA</v>
      </c>
      <c r="F9" s="26">
        <v>0</v>
      </c>
      <c r="G9" s="27" t="s">
        <v>14</v>
      </c>
      <c r="H9" s="26">
        <v>11</v>
      </c>
      <c r="I9" s="26">
        <v>0</v>
      </c>
      <c r="J9" s="27" t="s">
        <v>14</v>
      </c>
      <c r="K9" s="26">
        <v>11</v>
      </c>
      <c r="L9" s="26"/>
      <c r="M9" s="27" t="s">
        <v>14</v>
      </c>
      <c r="N9" s="26"/>
      <c r="O9" s="27">
        <f t="shared" si="0"/>
        <v>0</v>
      </c>
      <c r="P9" s="27" t="s">
        <v>14</v>
      </c>
      <c r="Q9" s="27">
        <f t="shared" si="1"/>
        <v>4</v>
      </c>
      <c r="R9" s="27">
        <f t="shared" si="2"/>
        <v>1</v>
      </c>
      <c r="S9" s="25" t="s">
        <v>110</v>
      </c>
      <c r="T9" s="25">
        <v>2</v>
      </c>
      <c r="U9" s="25" t="s">
        <v>116</v>
      </c>
      <c r="V9" s="25" t="str">
        <f>Giocatori!C5</f>
        <v>VINCENTI</v>
      </c>
      <c r="W9" s="27" t="str">
        <f>Giocatori!C9</f>
        <v>AVATANEO</v>
      </c>
      <c r="X9" s="26">
        <v>12</v>
      </c>
      <c r="Y9" s="27" t="s">
        <v>14</v>
      </c>
      <c r="Z9" s="26">
        <v>8</v>
      </c>
      <c r="AA9" s="26">
        <v>12</v>
      </c>
      <c r="AB9" s="27">
        <v>2</v>
      </c>
      <c r="AC9" s="26">
        <v>2</v>
      </c>
      <c r="AD9" s="26"/>
      <c r="AE9" s="27" t="s">
        <v>14</v>
      </c>
      <c r="AF9" s="26"/>
      <c r="AG9" s="27">
        <f t="shared" si="3"/>
        <v>4</v>
      </c>
      <c r="AH9" s="27" t="s">
        <v>14</v>
      </c>
      <c r="AI9" s="27">
        <f t="shared" si="4"/>
        <v>0</v>
      </c>
      <c r="AJ9" s="27">
        <f t="shared" si="5"/>
        <v>1</v>
      </c>
      <c r="AK9" s="58" t="str">
        <f>Giocatori!B9</f>
        <v>BATTAGLIA</v>
      </c>
      <c r="AL9" s="6">
        <f>SUMIF(D:D,Giocatori!B9,O:O)+SUMIF(E:E,Giocatori!B9,Q:Q)</f>
        <v>15</v>
      </c>
      <c r="AM9" s="6">
        <f>SUMIF(D:D,Giocatori!B9,R:R)+SUMIF(E:E,Giocatori!B9,R:R)</f>
        <v>7</v>
      </c>
      <c r="AN9" s="6">
        <f>SUMIF(D:D,Giocatori!B9,F:F)+SUMIF(D:D,Giocatori!B9,I:I)+SUMIF(D:D,Giocatori!B9,L:L)+SUMIF(E:E,Giocatori!B9,H:H)+SUMIF(E:E,Giocatori!B9,K:K)+SUMIF(E:E,Giocatori!B9,N:N)</f>
        <v>148</v>
      </c>
      <c r="AO9" s="6">
        <f>SUMIF(D:D,Giocatori!B9,H:H)+SUMIF(D:D,Giocatori!B9,K:K)+SUMIF(D:D,Giocatori!B9,N:N)+SUMIF(E:E,Giocatori!B9,F:F)+SUMIF(E:E,Giocatori!B9,I:I)+SUMIF(E:E,Giocatori!B9,L:L)</f>
        <v>127</v>
      </c>
      <c r="AP9" s="6">
        <f t="shared" si="6"/>
        <v>21</v>
      </c>
    </row>
    <row r="10" spans="1:42" ht="15" customHeight="1">
      <c r="A10" s="25" t="s">
        <v>110</v>
      </c>
      <c r="B10" s="25">
        <v>2</v>
      </c>
      <c r="C10" s="25" t="s">
        <v>117</v>
      </c>
      <c r="D10" s="25" t="str">
        <f>Giocatori!B6</f>
        <v>GALLINA</v>
      </c>
      <c r="E10" s="27" t="str">
        <f>Giocatori!B8</f>
        <v>RIVALTA</v>
      </c>
      <c r="F10" s="26">
        <v>11</v>
      </c>
      <c r="G10" s="27" t="s">
        <v>14</v>
      </c>
      <c r="H10" s="26">
        <v>3</v>
      </c>
      <c r="I10" s="26">
        <v>12</v>
      </c>
      <c r="J10" s="27" t="s">
        <v>14</v>
      </c>
      <c r="K10" s="26">
        <v>5</v>
      </c>
      <c r="L10" s="26"/>
      <c r="M10" s="27" t="s">
        <v>14</v>
      </c>
      <c r="N10" s="26"/>
      <c r="O10" s="27">
        <f t="shared" si="0"/>
        <v>4</v>
      </c>
      <c r="P10" s="27" t="s">
        <v>14</v>
      </c>
      <c r="Q10" s="27">
        <f t="shared" si="1"/>
        <v>0</v>
      </c>
      <c r="R10" s="27">
        <f t="shared" si="2"/>
        <v>1</v>
      </c>
      <c r="S10" s="25" t="s">
        <v>110</v>
      </c>
      <c r="T10" s="25">
        <v>3</v>
      </c>
      <c r="U10" s="25" t="s">
        <v>117</v>
      </c>
      <c r="V10" s="25" t="str">
        <f>Giocatori!C6</f>
        <v>LEVANTINI</v>
      </c>
      <c r="W10" s="27" t="str">
        <f>Giocatori!C8</f>
        <v>CIPOLLA</v>
      </c>
      <c r="X10" s="26">
        <v>12</v>
      </c>
      <c r="Y10" s="27" t="s">
        <v>14</v>
      </c>
      <c r="Z10" s="26">
        <v>0</v>
      </c>
      <c r="AA10" s="26">
        <v>12</v>
      </c>
      <c r="AB10" s="27" t="s">
        <v>14</v>
      </c>
      <c r="AC10" s="26">
        <v>7</v>
      </c>
      <c r="AD10" s="26"/>
      <c r="AE10" s="27" t="s">
        <v>14</v>
      </c>
      <c r="AF10" s="26"/>
      <c r="AG10" s="27">
        <f t="shared" si="3"/>
        <v>4</v>
      </c>
      <c r="AH10" s="27" t="s">
        <v>14</v>
      </c>
      <c r="AI10" s="27">
        <f t="shared" si="4"/>
        <v>0</v>
      </c>
      <c r="AJ10" s="27">
        <f t="shared" si="5"/>
        <v>1</v>
      </c>
      <c r="AK10" s="58" t="str">
        <f>Giocatori!B10</f>
        <v>GERACI</v>
      </c>
      <c r="AL10" s="6">
        <f>SUMIF(D:D,Giocatori!B10,O:O)+SUMIF(E:E,Giocatori!B10,Q:Q)</f>
        <v>6</v>
      </c>
      <c r="AM10" s="6">
        <f>SUMIF(D:D,Giocatori!B10,R:R)+SUMIF(E:E,Giocatori!B10,R:R)</f>
        <v>7</v>
      </c>
      <c r="AN10" s="6">
        <f>SUMIF(D:D,Giocatori!B10,F:F)+SUMIF(D:D,Giocatori!B10,I:I)+SUMIF(D:D,Giocatori!B10,L:L)+SUMIF(E:E,Giocatori!B10,H:H)+SUMIF(E:E,Giocatori!B10,K:K)+SUMIF(E:E,Giocatori!B10,N:N)</f>
        <v>85</v>
      </c>
      <c r="AO10" s="6">
        <f>SUMIF(D:D,Giocatori!B10,H:H)+SUMIF(D:D,Giocatori!B10,K:K)+SUMIF(D:D,Giocatori!B10,N:N)+SUMIF(E:E,Giocatori!B10,F:F)+SUMIF(E:E,Giocatori!B10,I:I)+SUMIF(E:E,Giocatori!B10,L:L)</f>
        <v>141</v>
      </c>
      <c r="AP10" s="6">
        <f t="shared" si="6"/>
        <v>-56</v>
      </c>
    </row>
    <row r="11" spans="1:42" ht="15" customHeight="1">
      <c r="A11" s="25" t="s">
        <v>110</v>
      </c>
      <c r="B11" s="25">
        <v>3</v>
      </c>
      <c r="C11" s="25" t="s">
        <v>118</v>
      </c>
      <c r="D11" s="25" t="str">
        <f>Giocatori!B7</f>
        <v>DE ROSA</v>
      </c>
      <c r="E11" s="27" t="str">
        <f>Giocatori!B11</f>
        <v>PANZAREA</v>
      </c>
      <c r="F11" s="26">
        <v>11</v>
      </c>
      <c r="G11" s="27" t="s">
        <v>14</v>
      </c>
      <c r="H11" s="26">
        <v>6</v>
      </c>
      <c r="I11" s="26">
        <v>11</v>
      </c>
      <c r="J11" s="27" t="s">
        <v>14</v>
      </c>
      <c r="K11" s="26">
        <v>8</v>
      </c>
      <c r="L11" s="26"/>
      <c r="M11" s="27" t="s">
        <v>14</v>
      </c>
      <c r="N11" s="26"/>
      <c r="O11" s="27">
        <f t="shared" si="0"/>
        <v>4</v>
      </c>
      <c r="P11" s="27" t="s">
        <v>14</v>
      </c>
      <c r="Q11" s="27">
        <f t="shared" si="1"/>
        <v>0</v>
      </c>
      <c r="R11" s="27">
        <f t="shared" si="2"/>
        <v>1</v>
      </c>
      <c r="S11" s="25" t="s">
        <v>110</v>
      </c>
      <c r="T11" s="25">
        <v>4</v>
      </c>
      <c r="U11" s="25" t="s">
        <v>118</v>
      </c>
      <c r="V11" s="25" t="str">
        <f>Giocatori!C7</f>
        <v>PIANTONI</v>
      </c>
      <c r="W11" s="27" t="str">
        <f>Giocatori!C11</f>
        <v>MANCINONE</v>
      </c>
      <c r="X11" s="26">
        <v>8</v>
      </c>
      <c r="Y11" s="27" t="s">
        <v>14</v>
      </c>
      <c r="Z11" s="26">
        <v>12</v>
      </c>
      <c r="AA11" s="26">
        <v>5</v>
      </c>
      <c r="AB11" s="27" t="s">
        <v>14</v>
      </c>
      <c r="AC11" s="26">
        <v>12</v>
      </c>
      <c r="AD11" s="26"/>
      <c r="AE11" s="27" t="s">
        <v>14</v>
      </c>
      <c r="AF11" s="26"/>
      <c r="AG11" s="27">
        <f t="shared" si="3"/>
        <v>0</v>
      </c>
      <c r="AH11" s="27" t="s">
        <v>14</v>
      </c>
      <c r="AI11" s="27">
        <f t="shared" si="4"/>
        <v>4</v>
      </c>
      <c r="AJ11" s="27">
        <f t="shared" si="5"/>
        <v>1</v>
      </c>
      <c r="AK11" s="23" t="str">
        <f>Giocatori!B11</f>
        <v>PANZAREA</v>
      </c>
      <c r="AL11" s="6">
        <f>SUMIF(D:D,Giocatori!B11,O:O)+SUMIF(E:E,Giocatori!B11,Q:Q)</f>
        <v>10</v>
      </c>
      <c r="AM11" s="6">
        <f>SUMIF(D:D,Giocatori!B11,R:R)+SUMIF(E:E,Giocatori!B11,R:R)</f>
        <v>7</v>
      </c>
      <c r="AN11" s="6">
        <f>SUMIF(D:D,Giocatori!B11,F:F)+SUMIF(D:D,Giocatori!B11,I:I)+SUMIF(D:D,Giocatori!B11,L:L)+SUMIF(E:E,Giocatori!B11,H:H)+SUMIF(E:E,Giocatori!B11,K:K)+SUMIF(E:E,Giocatori!B11,N:N)</f>
        <v>128</v>
      </c>
      <c r="AO11" s="6">
        <f>SUMIF(D:D,Giocatori!B11,H:H)+SUMIF(D:D,Giocatori!B11,K:K)+SUMIF(D:D,Giocatori!B11,N:N)+SUMIF(E:E,Giocatori!B11,F:F)+SUMIF(E:E,Giocatori!B11,I:I)+SUMIF(E:E,Giocatori!B11,L:L)</f>
        <v>143</v>
      </c>
      <c r="AP11" s="6">
        <f t="shared" si="6"/>
        <v>-15</v>
      </c>
    </row>
    <row r="12" spans="1:42" ht="15" customHeight="1">
      <c r="A12" s="25" t="s">
        <v>110</v>
      </c>
      <c r="B12" s="25">
        <v>2</v>
      </c>
      <c r="C12" s="25" t="s">
        <v>119</v>
      </c>
      <c r="D12" s="25" t="str">
        <f>Giocatori!B4</f>
        <v>SCARSO</v>
      </c>
      <c r="E12" s="25" t="str">
        <f>Giocatori!B9</f>
        <v>BATTAGLIA</v>
      </c>
      <c r="F12" s="26">
        <v>11</v>
      </c>
      <c r="G12" s="27" t="s">
        <v>14</v>
      </c>
      <c r="H12" s="26">
        <v>4</v>
      </c>
      <c r="I12" s="26">
        <v>12</v>
      </c>
      <c r="J12" s="27" t="s">
        <v>14</v>
      </c>
      <c r="K12" s="26">
        <v>4</v>
      </c>
      <c r="L12" s="26"/>
      <c r="M12" s="27" t="s">
        <v>14</v>
      </c>
      <c r="N12" s="26"/>
      <c r="O12" s="27">
        <f t="shared" si="0"/>
        <v>4</v>
      </c>
      <c r="P12" s="27" t="s">
        <v>14</v>
      </c>
      <c r="Q12" s="27">
        <f t="shared" si="1"/>
        <v>0</v>
      </c>
      <c r="R12" s="27">
        <f t="shared" si="2"/>
        <v>1</v>
      </c>
      <c r="S12" s="25" t="s">
        <v>110</v>
      </c>
      <c r="T12" s="25">
        <v>3</v>
      </c>
      <c r="U12" s="25" t="s">
        <v>119</v>
      </c>
      <c r="V12" s="25" t="str">
        <f>Giocatori!C4</f>
        <v>FERRIGNO</v>
      </c>
      <c r="W12" s="25" t="str">
        <f>Giocatori!C9</f>
        <v>AVATANEO</v>
      </c>
      <c r="X12" s="26">
        <v>11</v>
      </c>
      <c r="Y12" s="27" t="s">
        <v>14</v>
      </c>
      <c r="Z12" s="26">
        <v>7</v>
      </c>
      <c r="AA12" s="26">
        <v>11</v>
      </c>
      <c r="AB12" s="27" t="s">
        <v>14</v>
      </c>
      <c r="AC12" s="26">
        <v>8</v>
      </c>
      <c r="AD12" s="26"/>
      <c r="AE12" s="27" t="s">
        <v>14</v>
      </c>
      <c r="AF12" s="26"/>
      <c r="AG12" s="27">
        <f t="shared" si="3"/>
        <v>4</v>
      </c>
      <c r="AH12" s="27" t="s">
        <v>14</v>
      </c>
      <c r="AI12" s="27">
        <f t="shared" si="4"/>
        <v>0</v>
      </c>
      <c r="AJ12" s="27">
        <f t="shared" si="5"/>
        <v>1</v>
      </c>
      <c r="AK12" s="14"/>
      <c r="AL12" s="14"/>
      <c r="AM12" s="14"/>
      <c r="AN12" s="14"/>
      <c r="AO12" s="14"/>
      <c r="AP12" s="14"/>
    </row>
    <row r="13" spans="1:42" ht="15" customHeight="1">
      <c r="A13" s="25" t="s">
        <v>140</v>
      </c>
      <c r="B13" s="25">
        <v>3</v>
      </c>
      <c r="C13" s="25" t="s">
        <v>137</v>
      </c>
      <c r="D13" s="25" t="str">
        <f>Giocatori!B5</f>
        <v>BARBUTO</v>
      </c>
      <c r="E13" s="25" t="str">
        <f>Giocatori!B8</f>
        <v>RIVALTA</v>
      </c>
      <c r="F13" s="26">
        <v>0</v>
      </c>
      <c r="G13" s="27" t="s">
        <v>14</v>
      </c>
      <c r="H13" s="26">
        <v>11</v>
      </c>
      <c r="I13" s="26">
        <v>0</v>
      </c>
      <c r="J13" s="27" t="s">
        <v>14</v>
      </c>
      <c r="K13" s="26">
        <v>11</v>
      </c>
      <c r="L13" s="26"/>
      <c r="M13" s="27" t="s">
        <v>14</v>
      </c>
      <c r="N13" s="26"/>
      <c r="O13" s="27">
        <f t="shared" si="0"/>
        <v>0</v>
      </c>
      <c r="P13" s="27" t="s">
        <v>14</v>
      </c>
      <c r="Q13" s="27">
        <f t="shared" si="1"/>
        <v>4</v>
      </c>
      <c r="R13" s="27">
        <f t="shared" si="2"/>
        <v>1</v>
      </c>
      <c r="S13" s="25" t="s">
        <v>140</v>
      </c>
      <c r="T13" s="25">
        <v>4</v>
      </c>
      <c r="U13" s="25" t="s">
        <v>137</v>
      </c>
      <c r="V13" s="25" t="str">
        <f>Giocatori!C5</f>
        <v>VINCENTI</v>
      </c>
      <c r="W13" s="25" t="str">
        <f>Giocatori!C8</f>
        <v>CIPOLLA</v>
      </c>
      <c r="X13" s="26">
        <v>12</v>
      </c>
      <c r="Y13" s="27" t="s">
        <v>14</v>
      </c>
      <c r="Z13" s="26">
        <v>2</v>
      </c>
      <c r="AA13" s="26">
        <v>11</v>
      </c>
      <c r="AB13" s="27" t="s">
        <v>14</v>
      </c>
      <c r="AC13" s="26">
        <v>3</v>
      </c>
      <c r="AD13" s="26"/>
      <c r="AE13" s="27" t="s">
        <v>14</v>
      </c>
      <c r="AF13" s="26"/>
      <c r="AG13" s="27">
        <f t="shared" si="3"/>
        <v>4</v>
      </c>
      <c r="AH13" s="27" t="s">
        <v>14</v>
      </c>
      <c r="AI13" s="27">
        <f t="shared" si="4"/>
        <v>0</v>
      </c>
      <c r="AJ13" s="27">
        <f t="shared" si="5"/>
        <v>1</v>
      </c>
      <c r="AK13" s="14"/>
      <c r="AL13" s="14"/>
      <c r="AM13" s="14"/>
      <c r="AN13" s="14"/>
      <c r="AO13" s="14"/>
      <c r="AP13" s="14"/>
    </row>
    <row r="14" spans="1:42" ht="15" customHeight="1">
      <c r="A14" s="25" t="s">
        <v>140</v>
      </c>
      <c r="B14" s="25">
        <v>1</v>
      </c>
      <c r="C14" s="25" t="s">
        <v>138</v>
      </c>
      <c r="D14" s="25" t="str">
        <f>Giocatori!B6</f>
        <v>GALLINA</v>
      </c>
      <c r="E14" s="25" t="str">
        <f>Giocatori!B7</f>
        <v>DE ROSA</v>
      </c>
      <c r="F14" s="26">
        <v>5</v>
      </c>
      <c r="G14" s="27" t="s">
        <v>14</v>
      </c>
      <c r="H14" s="26">
        <v>11</v>
      </c>
      <c r="I14" s="26">
        <v>10</v>
      </c>
      <c r="J14" s="27" t="s">
        <v>14</v>
      </c>
      <c r="K14" s="26">
        <v>12</v>
      </c>
      <c r="L14" s="26"/>
      <c r="M14" s="27" t="s">
        <v>14</v>
      </c>
      <c r="N14" s="26"/>
      <c r="O14" s="27">
        <f t="shared" si="0"/>
        <v>0</v>
      </c>
      <c r="P14" s="27" t="s">
        <v>14</v>
      </c>
      <c r="Q14" s="27">
        <f t="shared" si="1"/>
        <v>4</v>
      </c>
      <c r="R14" s="27">
        <f t="shared" si="2"/>
        <v>1</v>
      </c>
      <c r="S14" s="25" t="s">
        <v>140</v>
      </c>
      <c r="T14" s="25">
        <v>2</v>
      </c>
      <c r="U14" s="25" t="s">
        <v>138</v>
      </c>
      <c r="V14" s="25" t="str">
        <f>Giocatori!C6</f>
        <v>LEVANTINI</v>
      </c>
      <c r="W14" s="25" t="str">
        <f>Giocatori!C7</f>
        <v>PIANTONI</v>
      </c>
      <c r="X14" s="26">
        <v>12</v>
      </c>
      <c r="Y14" s="27" t="s">
        <v>14</v>
      </c>
      <c r="Z14" s="26">
        <v>0</v>
      </c>
      <c r="AA14" s="26">
        <v>12</v>
      </c>
      <c r="AB14" s="27" t="s">
        <v>14</v>
      </c>
      <c r="AC14" s="26">
        <v>6</v>
      </c>
      <c r="AD14" s="26"/>
      <c r="AE14" s="27" t="s">
        <v>14</v>
      </c>
      <c r="AF14" s="26"/>
      <c r="AG14" s="27">
        <f t="shared" si="3"/>
        <v>4</v>
      </c>
      <c r="AH14" s="27" t="s">
        <v>14</v>
      </c>
      <c r="AI14" s="27">
        <f t="shared" si="4"/>
        <v>0</v>
      </c>
      <c r="AJ14" s="27">
        <f t="shared" si="5"/>
        <v>1</v>
      </c>
      <c r="AK14" s="70" t="s">
        <v>50</v>
      </c>
      <c r="AL14" s="59"/>
      <c r="AM14" s="59"/>
      <c r="AN14" s="59"/>
      <c r="AO14" s="59"/>
      <c r="AP14" s="60"/>
    </row>
    <row r="15" spans="1:42" ht="15" customHeight="1">
      <c r="A15" s="25" t="s">
        <v>140</v>
      </c>
      <c r="B15" s="25">
        <v>4</v>
      </c>
      <c r="C15" s="25" t="s">
        <v>139</v>
      </c>
      <c r="D15" s="25" t="str">
        <f>Giocatori!B10</f>
        <v>GERACI</v>
      </c>
      <c r="E15" s="25" t="str">
        <f>Giocatori!B11</f>
        <v>PANZAREA</v>
      </c>
      <c r="F15" s="26">
        <v>6</v>
      </c>
      <c r="G15" s="27" t="s">
        <v>14</v>
      </c>
      <c r="H15" s="26">
        <v>12</v>
      </c>
      <c r="I15" s="26">
        <v>1</v>
      </c>
      <c r="J15" s="27" t="s">
        <v>14</v>
      </c>
      <c r="K15" s="26">
        <v>12</v>
      </c>
      <c r="L15" s="26"/>
      <c r="M15" s="27" t="s">
        <v>14</v>
      </c>
      <c r="N15" s="26"/>
      <c r="O15" s="27">
        <f t="shared" si="0"/>
        <v>0</v>
      </c>
      <c r="P15" s="27" t="s">
        <v>14</v>
      </c>
      <c r="Q15" s="27">
        <f t="shared" si="1"/>
        <v>4</v>
      </c>
      <c r="R15" s="27">
        <f t="shared" si="2"/>
        <v>1</v>
      </c>
      <c r="S15" s="25" t="s">
        <v>140</v>
      </c>
      <c r="T15" s="25">
        <v>1</v>
      </c>
      <c r="U15" s="25" t="s">
        <v>139</v>
      </c>
      <c r="V15" s="25" t="str">
        <f>Giocatori!C10</f>
        <v>MARIOTTO</v>
      </c>
      <c r="W15" s="25" t="str">
        <f>Giocatori!C11</f>
        <v>MANCINONE</v>
      </c>
      <c r="X15" s="26">
        <v>5</v>
      </c>
      <c r="Y15" s="27" t="s">
        <v>14</v>
      </c>
      <c r="Z15" s="26">
        <v>11</v>
      </c>
      <c r="AA15" s="26">
        <v>12</v>
      </c>
      <c r="AB15" s="27" t="s">
        <v>14</v>
      </c>
      <c r="AC15" s="26">
        <v>5</v>
      </c>
      <c r="AD15" s="26">
        <v>6</v>
      </c>
      <c r="AE15" s="27" t="s">
        <v>14</v>
      </c>
      <c r="AF15" s="26">
        <v>11</v>
      </c>
      <c r="AG15" s="27">
        <f t="shared" si="3"/>
        <v>1</v>
      </c>
      <c r="AH15" s="27" t="s">
        <v>14</v>
      </c>
      <c r="AI15" s="27">
        <f t="shared" si="4"/>
        <v>3</v>
      </c>
      <c r="AJ15" s="27">
        <f t="shared" si="5"/>
        <v>1</v>
      </c>
      <c r="AK15" s="6" t="s">
        <v>9</v>
      </c>
      <c r="AL15" s="6" t="s">
        <v>13</v>
      </c>
      <c r="AM15" s="6" t="s">
        <v>20</v>
      </c>
      <c r="AN15" s="6" t="s">
        <v>21</v>
      </c>
      <c r="AO15" s="6" t="s">
        <v>22</v>
      </c>
      <c r="AP15" s="6" t="s">
        <v>23</v>
      </c>
    </row>
    <row r="16" spans="1:42" ht="15" customHeight="1">
      <c r="A16" s="25" t="s">
        <v>140</v>
      </c>
      <c r="B16" s="25">
        <v>1</v>
      </c>
      <c r="C16" s="25" t="s">
        <v>121</v>
      </c>
      <c r="D16" s="25" t="str">
        <f>Giocatori!B4</f>
        <v>SCARSO</v>
      </c>
      <c r="E16" s="27" t="str">
        <f>Giocatori!B8</f>
        <v>RIVALTA</v>
      </c>
      <c r="F16" s="26">
        <v>11</v>
      </c>
      <c r="G16" s="27" t="s">
        <v>14</v>
      </c>
      <c r="H16" s="26">
        <v>0</v>
      </c>
      <c r="I16" s="26">
        <v>11</v>
      </c>
      <c r="J16" s="27" t="s">
        <v>14</v>
      </c>
      <c r="K16" s="26">
        <v>0</v>
      </c>
      <c r="L16" s="26"/>
      <c r="M16" s="27" t="s">
        <v>14</v>
      </c>
      <c r="N16" s="26"/>
      <c r="O16" s="27">
        <f t="shared" si="0"/>
        <v>4</v>
      </c>
      <c r="P16" s="27" t="s">
        <v>14</v>
      </c>
      <c r="Q16" s="27">
        <f t="shared" si="1"/>
        <v>0</v>
      </c>
      <c r="R16" s="27">
        <f t="shared" si="2"/>
        <v>1</v>
      </c>
      <c r="S16" s="25" t="s">
        <v>140</v>
      </c>
      <c r="T16" s="25">
        <v>2</v>
      </c>
      <c r="U16" s="25" t="s">
        <v>121</v>
      </c>
      <c r="V16" s="25" t="str">
        <f>Giocatori!C4</f>
        <v>FERRIGNO</v>
      </c>
      <c r="W16" s="27" t="str">
        <f>Giocatori!C8</f>
        <v>CIPOLLA</v>
      </c>
      <c r="X16" s="26">
        <v>12</v>
      </c>
      <c r="Y16" s="27" t="s">
        <v>14</v>
      </c>
      <c r="Z16" s="26">
        <v>5</v>
      </c>
      <c r="AA16" s="26">
        <v>12</v>
      </c>
      <c r="AB16" s="27" t="s">
        <v>14</v>
      </c>
      <c r="AC16" s="26">
        <v>5</v>
      </c>
      <c r="AD16" s="26"/>
      <c r="AE16" s="27" t="s">
        <v>14</v>
      </c>
      <c r="AF16" s="26"/>
      <c r="AG16" s="27">
        <f t="shared" si="3"/>
        <v>4</v>
      </c>
      <c r="AH16" s="27" t="s">
        <v>14</v>
      </c>
      <c r="AI16" s="27">
        <f t="shared" si="4"/>
        <v>0</v>
      </c>
      <c r="AJ16" s="27">
        <f t="shared" si="5"/>
        <v>1</v>
      </c>
      <c r="AK16" s="18" t="str">
        <f>Giocatori!C4</f>
        <v>FERRIGNO</v>
      </c>
      <c r="AL16" s="6">
        <f>SUMIF(V:V,Giocatori!C4,AG:AG)+SUMIF(W:W,Giocatori!C4,AI:AI)</f>
        <v>27</v>
      </c>
      <c r="AM16" s="6">
        <f>SUMIF(V:V,Giocatori!C4,AJ:AJ)+SUMIF(W:W,Giocatori!C4,AJ:AJ)</f>
        <v>7</v>
      </c>
      <c r="AN16" s="6">
        <f>SUMIF(V:V,Giocatori!C4,X:X)+SUMIF(V:V,Giocatori!C4,AA:AA)+SUMIF(V:V,Giocatori!C4,AD:AD)+SUMIF(W:W,Giocatori!C4,Z:Z)+SUMIF(W:W,Giocatori!C4,AC:AC)+SUMIF(W:W,Giocatori!C4,AF:AF)</f>
        <v>165</v>
      </c>
      <c r="AO16" s="6">
        <f>SUMIF(V:V,Giocatori!C4,Z:Z)+SUMIF(V:V,Giocatori!C4,AC:AC)+SUMIF(V:V,Giocatori!C4,AF:AF)+SUMIF(W:W,Giocatori!C4,X:X)+SUMIF(W:W,Giocatori!C4,AA:AA)+SUMIF(W:W,Giocatori!C4,AD:AD)</f>
        <v>83</v>
      </c>
      <c r="AP16" s="6">
        <f t="shared" si="6"/>
        <v>82</v>
      </c>
    </row>
    <row r="17" spans="1:42" ht="15" customHeight="1">
      <c r="A17" s="25" t="s">
        <v>140</v>
      </c>
      <c r="B17" s="25">
        <v>2</v>
      </c>
      <c r="C17" s="25" t="s">
        <v>122</v>
      </c>
      <c r="D17" s="25" t="str">
        <f>Giocatori!B5</f>
        <v>BARBUTO</v>
      </c>
      <c r="E17" s="27" t="str">
        <f>Giocatori!B7</f>
        <v>DE ROSA</v>
      </c>
      <c r="F17" s="26">
        <v>0</v>
      </c>
      <c r="G17" s="27" t="s">
        <v>14</v>
      </c>
      <c r="H17" s="26">
        <v>11</v>
      </c>
      <c r="I17" s="26">
        <v>0</v>
      </c>
      <c r="J17" s="27">
        <v>1</v>
      </c>
      <c r="K17" s="26">
        <v>11</v>
      </c>
      <c r="L17" s="26"/>
      <c r="M17" s="27" t="s">
        <v>14</v>
      </c>
      <c r="N17" s="26"/>
      <c r="O17" s="27">
        <f t="shared" si="0"/>
        <v>0</v>
      </c>
      <c r="P17" s="27" t="s">
        <v>14</v>
      </c>
      <c r="Q17" s="27">
        <f t="shared" si="1"/>
        <v>4</v>
      </c>
      <c r="R17" s="27">
        <f t="shared" si="2"/>
        <v>1</v>
      </c>
      <c r="S17" s="25" t="s">
        <v>140</v>
      </c>
      <c r="T17" s="25">
        <v>3</v>
      </c>
      <c r="U17" s="25" t="s">
        <v>122</v>
      </c>
      <c r="V17" s="25" t="str">
        <f>Giocatori!C5</f>
        <v>VINCENTI</v>
      </c>
      <c r="W17" s="27" t="str">
        <f>Giocatori!C7</f>
        <v>PIANTONI</v>
      </c>
      <c r="X17" s="26">
        <v>9</v>
      </c>
      <c r="Y17" s="27" t="s">
        <v>14</v>
      </c>
      <c r="Z17" s="26">
        <v>12</v>
      </c>
      <c r="AA17" s="26">
        <v>11</v>
      </c>
      <c r="AB17" s="27" t="s">
        <v>14</v>
      </c>
      <c r="AC17" s="26">
        <v>4</v>
      </c>
      <c r="AD17" s="26">
        <v>11</v>
      </c>
      <c r="AE17" s="27" t="s">
        <v>14</v>
      </c>
      <c r="AF17" s="26">
        <v>6</v>
      </c>
      <c r="AG17" s="27">
        <f t="shared" si="3"/>
        <v>3</v>
      </c>
      <c r="AH17" s="27" t="s">
        <v>14</v>
      </c>
      <c r="AI17" s="27">
        <f t="shared" si="4"/>
        <v>1</v>
      </c>
      <c r="AJ17" s="27">
        <f t="shared" si="5"/>
        <v>1</v>
      </c>
      <c r="AK17" s="18" t="str">
        <f>Giocatori!C5</f>
        <v>VINCENTI</v>
      </c>
      <c r="AL17" s="6">
        <f>SUMIF(V:V,Giocatori!C5,AG:AG)+SUMIF(W:W,Giocatori!C5,AI:AI)</f>
        <v>19</v>
      </c>
      <c r="AM17" s="6">
        <f>SUMIF(V:V,Giocatori!C5,AJ:AJ)+SUMIF(W:W,Giocatori!C5,AJ:AJ)</f>
        <v>7</v>
      </c>
      <c r="AN17" s="6">
        <f>SUMIF(V:V,Giocatori!C5,X:X)+SUMIF(V:V,Giocatori!C5,AA:AA)+SUMIF(V:V,Giocatori!C5,AD:AD)+SUMIF(W:W,Giocatori!C5,Z:Z)+SUMIF(W:W,Giocatori!C5,AC:AC)+SUMIF(W:W,Giocatori!C5,AF:AF)</f>
        <v>141</v>
      </c>
      <c r="AO17" s="6">
        <f>SUMIF(V:V,Giocatori!C5,Z:Z)+SUMIF(V:V,Giocatori!C5,AC:AC)+SUMIF(V:V,Giocatori!C5,AF:AF)+SUMIF(W:W,Giocatori!C5,X:X)+SUMIF(W:W,Giocatori!C5,AA:AA)+SUMIF(W:W,Giocatori!C5,AD:AD)</f>
        <v>97</v>
      </c>
      <c r="AP17" s="6">
        <f t="shared" si="6"/>
        <v>44</v>
      </c>
    </row>
    <row r="18" spans="1:42" ht="15" customHeight="1">
      <c r="A18" s="25" t="s">
        <v>140</v>
      </c>
      <c r="B18" s="25">
        <v>3</v>
      </c>
      <c r="C18" s="25" t="s">
        <v>123</v>
      </c>
      <c r="D18" s="25" t="str">
        <f>Giocatori!B6</f>
        <v>GALLINA</v>
      </c>
      <c r="E18" s="27" t="str">
        <f>Giocatori!B11</f>
        <v>PANZAREA</v>
      </c>
      <c r="F18" s="26">
        <v>11</v>
      </c>
      <c r="G18" s="27" t="s">
        <v>14</v>
      </c>
      <c r="H18" s="26">
        <v>8</v>
      </c>
      <c r="I18" s="26">
        <v>12</v>
      </c>
      <c r="J18" s="27" t="s">
        <v>14</v>
      </c>
      <c r="K18" s="26">
        <v>14</v>
      </c>
      <c r="L18" s="26">
        <v>11</v>
      </c>
      <c r="M18" s="27" t="s">
        <v>14</v>
      </c>
      <c r="N18" s="26">
        <v>2</v>
      </c>
      <c r="O18" s="27">
        <f t="shared" si="0"/>
        <v>3</v>
      </c>
      <c r="P18" s="27" t="s">
        <v>14</v>
      </c>
      <c r="Q18" s="27">
        <f t="shared" si="1"/>
        <v>1</v>
      </c>
      <c r="R18" s="27">
        <f t="shared" si="2"/>
        <v>1</v>
      </c>
      <c r="S18" s="25" t="s">
        <v>140</v>
      </c>
      <c r="T18" s="25">
        <v>4</v>
      </c>
      <c r="U18" s="25" t="s">
        <v>123</v>
      </c>
      <c r="V18" s="25" t="str">
        <f>Giocatori!C6</f>
        <v>LEVANTINI</v>
      </c>
      <c r="W18" s="27" t="str">
        <f>Giocatori!C11</f>
        <v>MANCINONE</v>
      </c>
      <c r="X18" s="26">
        <v>12</v>
      </c>
      <c r="Y18" s="27" t="s">
        <v>14</v>
      </c>
      <c r="Z18" s="26">
        <v>0</v>
      </c>
      <c r="AA18" s="26">
        <v>11</v>
      </c>
      <c r="AB18" s="27" t="s">
        <v>14</v>
      </c>
      <c r="AC18" s="26">
        <v>4</v>
      </c>
      <c r="AD18" s="26"/>
      <c r="AE18" s="27" t="s">
        <v>14</v>
      </c>
      <c r="AF18" s="26"/>
      <c r="AG18" s="27">
        <f t="shared" si="3"/>
        <v>4</v>
      </c>
      <c r="AH18" s="27" t="s">
        <v>14</v>
      </c>
      <c r="AI18" s="27">
        <f t="shared" si="4"/>
        <v>0</v>
      </c>
      <c r="AJ18" s="27">
        <f t="shared" si="5"/>
        <v>1</v>
      </c>
      <c r="AK18" s="18" t="str">
        <f>Giocatori!C6</f>
        <v>LEVANTINI</v>
      </c>
      <c r="AL18" s="6">
        <f>SUMIF(V:V,Giocatori!C6,AG:AG)+SUMIF(W:W,Giocatori!C6,AI:AI)</f>
        <v>25</v>
      </c>
      <c r="AM18" s="6">
        <f>SUMIF(V:V,Giocatori!C6,AJ:AJ)+SUMIF(W:W,Giocatori!C6,AJ:AJ)</f>
        <v>7</v>
      </c>
      <c r="AN18" s="6">
        <f>SUMIF(V:V,Giocatori!C6,X:X)+SUMIF(V:V,Giocatori!C6,AA:AA)+SUMIF(V:V,Giocatori!C6,AD:AD)+SUMIF(W:W,Giocatori!C6,Z:Z)+SUMIF(W:W,Giocatori!C6,AC:AC)+SUMIF(W:W,Giocatori!C6,AF:AF)</f>
        <v>154</v>
      </c>
      <c r="AO18" s="6">
        <f>SUMIF(V:V,Giocatori!C6,Z:Z)+SUMIF(V:V,Giocatori!C6,AC:AC)+SUMIF(V:V,Giocatori!C6,AF:AF)+SUMIF(W:W,Giocatori!C6,X:X)+SUMIF(W:W,Giocatori!C6,AA:AA)+SUMIF(W:W,Giocatori!C6,AD:AD)</f>
        <v>70</v>
      </c>
      <c r="AP18" s="6">
        <f t="shared" si="6"/>
        <v>84</v>
      </c>
    </row>
    <row r="19" spans="1:42" ht="15" customHeight="1">
      <c r="A19" s="25" t="s">
        <v>140</v>
      </c>
      <c r="B19" s="25">
        <v>4</v>
      </c>
      <c r="C19" s="25" t="s">
        <v>124</v>
      </c>
      <c r="D19" s="25" t="str">
        <f>Giocatori!B9</f>
        <v>BATTAGLIA</v>
      </c>
      <c r="E19" s="27" t="str">
        <f>Giocatori!B10</f>
        <v>GERACI</v>
      </c>
      <c r="F19" s="26">
        <v>1</v>
      </c>
      <c r="G19" s="27" t="s">
        <v>14</v>
      </c>
      <c r="H19" s="26">
        <v>12</v>
      </c>
      <c r="I19" s="26">
        <v>11</v>
      </c>
      <c r="J19" s="27" t="s">
        <v>14</v>
      </c>
      <c r="K19" s="26">
        <v>3</v>
      </c>
      <c r="L19" s="26">
        <v>11</v>
      </c>
      <c r="M19" s="27" t="s">
        <v>14</v>
      </c>
      <c r="N19" s="26">
        <v>2</v>
      </c>
      <c r="O19" s="27">
        <f t="shared" si="0"/>
        <v>3</v>
      </c>
      <c r="P19" s="27" t="s">
        <v>14</v>
      </c>
      <c r="Q19" s="27">
        <f t="shared" si="1"/>
        <v>1</v>
      </c>
      <c r="R19" s="27">
        <f t="shared" si="2"/>
        <v>1</v>
      </c>
      <c r="S19" s="25" t="s">
        <v>140</v>
      </c>
      <c r="T19" s="25">
        <v>1</v>
      </c>
      <c r="U19" s="25" t="s">
        <v>124</v>
      </c>
      <c r="V19" s="25" t="str">
        <f>Giocatori!C9</f>
        <v>AVATANEO</v>
      </c>
      <c r="W19" s="27" t="str">
        <f>Giocatori!C10</f>
        <v>MARIOTTO</v>
      </c>
      <c r="X19" s="26">
        <v>11</v>
      </c>
      <c r="Y19" s="27" t="s">
        <v>14</v>
      </c>
      <c r="Z19" s="26">
        <v>7</v>
      </c>
      <c r="AA19" s="26">
        <v>11</v>
      </c>
      <c r="AB19" s="27" t="s">
        <v>14</v>
      </c>
      <c r="AC19" s="26">
        <v>5</v>
      </c>
      <c r="AD19" s="26"/>
      <c r="AE19" s="27" t="s">
        <v>14</v>
      </c>
      <c r="AF19" s="26"/>
      <c r="AG19" s="27">
        <f t="shared" si="3"/>
        <v>4</v>
      </c>
      <c r="AH19" s="27" t="s">
        <v>14</v>
      </c>
      <c r="AI19" s="27">
        <f t="shared" si="4"/>
        <v>0</v>
      </c>
      <c r="AJ19" s="27">
        <f t="shared" si="5"/>
        <v>1</v>
      </c>
      <c r="AK19" s="18" t="str">
        <f>Giocatori!C7</f>
        <v>PIANTONI</v>
      </c>
      <c r="AL19" s="6">
        <f>SUMIF(V:V,Giocatori!C7,AG:AG)+SUMIF(W:W,Giocatori!C7,AI:AI)</f>
        <v>9</v>
      </c>
      <c r="AM19" s="6">
        <f>SUMIF(V:V,Giocatori!C7,AJ:AJ)+SUMIF(W:W,Giocatori!C7,AJ:AJ)</f>
        <v>7</v>
      </c>
      <c r="AN19" s="6">
        <f>SUMIF(V:V,Giocatori!C7,X:X)+SUMIF(V:V,Giocatori!C7,AA:AA)+SUMIF(V:V,Giocatori!C7,AD:AD)+SUMIF(W:W,Giocatori!C7,Z:Z)+SUMIF(W:W,Giocatori!C7,AC:AC)+SUMIF(W:W,Giocatori!C7,AF:AF)</f>
        <v>124</v>
      </c>
      <c r="AO19" s="6">
        <f>SUMIF(V:V,Giocatori!C7,Z:Z)+SUMIF(V:V,Giocatori!C7,AC:AC)+SUMIF(V:V,Giocatori!C7,AF:AF)+SUMIF(W:W,Giocatori!C7,X:X)+SUMIF(W:W,Giocatori!C7,AA:AA)+SUMIF(W:W,Giocatori!C7,AD:AD)</f>
        <v>148</v>
      </c>
      <c r="AP19" s="6">
        <f t="shared" si="6"/>
        <v>-24</v>
      </c>
    </row>
    <row r="20" spans="1:42" ht="15" customHeight="1">
      <c r="A20" s="25" t="s">
        <v>140</v>
      </c>
      <c r="B20" s="25">
        <v>3</v>
      </c>
      <c r="C20" s="25" t="s">
        <v>125</v>
      </c>
      <c r="D20" s="25" t="str">
        <f>Giocatori!B4</f>
        <v>SCARSO</v>
      </c>
      <c r="E20" s="27" t="str">
        <f>Giocatori!B7</f>
        <v>DE ROSA</v>
      </c>
      <c r="F20" s="26">
        <v>13</v>
      </c>
      <c r="G20" s="27" t="s">
        <v>14</v>
      </c>
      <c r="H20" s="26">
        <v>10</v>
      </c>
      <c r="I20" s="26">
        <v>11</v>
      </c>
      <c r="J20" s="27" t="s">
        <v>14</v>
      </c>
      <c r="K20" s="26">
        <v>4</v>
      </c>
      <c r="L20" s="26"/>
      <c r="M20" s="27" t="s">
        <v>14</v>
      </c>
      <c r="N20" s="26"/>
      <c r="O20" s="27">
        <f t="shared" si="0"/>
        <v>4</v>
      </c>
      <c r="P20" s="27" t="s">
        <v>14</v>
      </c>
      <c r="Q20" s="27">
        <f t="shared" si="1"/>
        <v>0</v>
      </c>
      <c r="R20" s="27">
        <f t="shared" si="2"/>
        <v>1</v>
      </c>
      <c r="S20" s="25" t="s">
        <v>140</v>
      </c>
      <c r="T20" s="25">
        <v>4</v>
      </c>
      <c r="U20" s="25" t="s">
        <v>125</v>
      </c>
      <c r="V20" s="25" t="str">
        <f>Giocatori!C4</f>
        <v>FERRIGNO</v>
      </c>
      <c r="W20" s="27" t="str">
        <f>Giocatori!C7</f>
        <v>PIANTONI</v>
      </c>
      <c r="X20" s="26">
        <v>11</v>
      </c>
      <c r="Y20" s="27" t="s">
        <v>14</v>
      </c>
      <c r="Z20" s="26">
        <v>5</v>
      </c>
      <c r="AA20" s="26">
        <v>11</v>
      </c>
      <c r="AB20" s="27" t="s">
        <v>14</v>
      </c>
      <c r="AC20" s="26">
        <v>2</v>
      </c>
      <c r="AD20" s="26"/>
      <c r="AE20" s="27" t="s">
        <v>14</v>
      </c>
      <c r="AF20" s="26"/>
      <c r="AG20" s="27">
        <f t="shared" si="3"/>
        <v>4</v>
      </c>
      <c r="AH20" s="27" t="s">
        <v>14</v>
      </c>
      <c r="AI20" s="27">
        <f t="shared" si="4"/>
        <v>0</v>
      </c>
      <c r="AJ20" s="27">
        <f t="shared" si="5"/>
        <v>1</v>
      </c>
      <c r="AK20" s="18" t="str">
        <f>Giocatori!C8</f>
        <v>CIPOLLA</v>
      </c>
      <c r="AL20" s="6">
        <f>SUMIF(V:V,Giocatori!C8,AG:AG)+SUMIF(W:W,Giocatori!C8,AI:AI)</f>
        <v>1</v>
      </c>
      <c r="AM20" s="6">
        <f>SUMIF(V:V,Giocatori!C8,AJ:AJ)+SUMIF(W:W,Giocatori!C8,AJ:AJ)</f>
        <v>7</v>
      </c>
      <c r="AN20" s="6">
        <f>SUMIF(V:V,Giocatori!C8,X:X)+SUMIF(V:V,Giocatori!C8,AA:AA)+SUMIF(V:V,Giocatori!C8,AD:AD)+SUMIF(W:W,Giocatori!C8,Z:Z)+SUMIF(W:W,Giocatori!C8,AC:AC)+SUMIF(W:W,Giocatori!C8,AF:AF)</f>
        <v>77</v>
      </c>
      <c r="AO20" s="6">
        <f>SUMIF(V:V,Giocatori!C8,Z:Z)+SUMIF(V:V,Giocatori!C8,AC:AC)+SUMIF(V:V,Giocatori!C8,AF:AF)+SUMIF(W:W,Giocatori!C8,X:X)+SUMIF(W:W,Giocatori!C8,AA:AA)+SUMIF(W:W,Giocatori!C8,AD:AD)</f>
        <v>171</v>
      </c>
      <c r="AP20" s="6">
        <f t="shared" si="6"/>
        <v>-94</v>
      </c>
    </row>
    <row r="21" spans="1:42" ht="15" customHeight="1">
      <c r="A21" s="25" t="s">
        <v>140</v>
      </c>
      <c r="B21" s="25">
        <v>4</v>
      </c>
      <c r="C21" s="25" t="s">
        <v>126</v>
      </c>
      <c r="D21" s="25" t="str">
        <f>Giocatori!B5</f>
        <v>BARBUTO</v>
      </c>
      <c r="E21" s="27" t="str">
        <f>Giocatori!B6</f>
        <v>GALLINA</v>
      </c>
      <c r="F21" s="26">
        <v>0</v>
      </c>
      <c r="G21" s="27" t="s">
        <v>14</v>
      </c>
      <c r="H21" s="26">
        <v>11</v>
      </c>
      <c r="I21" s="26">
        <v>0</v>
      </c>
      <c r="J21" s="27" t="s">
        <v>14</v>
      </c>
      <c r="K21" s="26">
        <v>11</v>
      </c>
      <c r="L21" s="26"/>
      <c r="M21" s="27" t="s">
        <v>14</v>
      </c>
      <c r="N21" s="26"/>
      <c r="O21" s="27">
        <f t="shared" si="0"/>
        <v>0</v>
      </c>
      <c r="P21" s="27" t="s">
        <v>14</v>
      </c>
      <c r="Q21" s="27">
        <f t="shared" si="1"/>
        <v>4</v>
      </c>
      <c r="R21" s="27">
        <f t="shared" si="2"/>
        <v>1</v>
      </c>
      <c r="S21" s="25" t="s">
        <v>140</v>
      </c>
      <c r="T21" s="25">
        <v>1</v>
      </c>
      <c r="U21" s="25" t="s">
        <v>126</v>
      </c>
      <c r="V21" s="25" t="str">
        <f>Giocatori!C5</f>
        <v>VINCENTI</v>
      </c>
      <c r="W21" s="27" t="str">
        <f>Giocatori!C6</f>
        <v>LEVANTINI</v>
      </c>
      <c r="X21" s="26">
        <v>2</v>
      </c>
      <c r="Y21" s="27" t="s">
        <v>14</v>
      </c>
      <c r="Z21" s="26">
        <v>11</v>
      </c>
      <c r="AA21" s="26">
        <v>3</v>
      </c>
      <c r="AB21" s="27" t="s">
        <v>14</v>
      </c>
      <c r="AC21" s="26">
        <v>11</v>
      </c>
      <c r="AD21" s="26"/>
      <c r="AE21" s="27" t="s">
        <v>14</v>
      </c>
      <c r="AF21" s="26"/>
      <c r="AG21" s="27">
        <f t="shared" si="3"/>
        <v>0</v>
      </c>
      <c r="AH21" s="27" t="s">
        <v>14</v>
      </c>
      <c r="AI21" s="27">
        <f t="shared" si="4"/>
        <v>4</v>
      </c>
      <c r="AJ21" s="27">
        <f t="shared" si="5"/>
        <v>1</v>
      </c>
      <c r="AK21" s="18" t="str">
        <f>Giocatori!C9</f>
        <v>AVATANEO</v>
      </c>
      <c r="AL21" s="6">
        <f>SUMIF(V:V,Giocatori!C9,AG:AG)+SUMIF(W:W,Giocatori!C9,AI:AI)</f>
        <v>12</v>
      </c>
      <c r="AM21" s="6">
        <f>SUMIF(V:V,Giocatori!C9,AJ:AJ)+SUMIF(W:W,Giocatori!C9,AJ:AJ)</f>
        <v>7</v>
      </c>
      <c r="AN21" s="6">
        <f>SUMIF(V:V,Giocatori!C9,X:X)+SUMIF(V:V,Giocatori!C9,AA:AA)+SUMIF(V:V,Giocatori!C9,AD:AD)+SUMIF(W:W,Giocatori!C9,Z:Z)+SUMIF(W:W,Giocatori!C9,AC:AC)+SUMIF(W:W,Giocatori!C9,AF:AF)</f>
        <v>139</v>
      </c>
      <c r="AO21" s="6">
        <f>SUMIF(V:V,Giocatori!C9,Z:Z)+SUMIF(V:V,Giocatori!C9,AC:AC)+SUMIF(V:V,Giocatori!C9,AF:AF)+SUMIF(W:W,Giocatori!C9,X:X)+SUMIF(W:W,Giocatori!C9,AA:AA)+SUMIF(W:W,Giocatori!C9,AD:AD)</f>
        <v>145</v>
      </c>
      <c r="AP21" s="6">
        <f t="shared" si="6"/>
        <v>-6</v>
      </c>
    </row>
    <row r="22" spans="1:42" ht="15" customHeight="1">
      <c r="A22" s="25" t="s">
        <v>140</v>
      </c>
      <c r="B22" s="25">
        <v>2</v>
      </c>
      <c r="C22" s="25" t="s">
        <v>127</v>
      </c>
      <c r="D22" s="25" t="str">
        <f>Giocatori!B9</f>
        <v>BATTAGLIA</v>
      </c>
      <c r="E22" s="27" t="str">
        <f>Giocatori!B11</f>
        <v>PANZAREA</v>
      </c>
      <c r="F22" s="26">
        <v>11</v>
      </c>
      <c r="G22" s="27" t="s">
        <v>14</v>
      </c>
      <c r="H22" s="26">
        <v>5</v>
      </c>
      <c r="I22" s="26">
        <v>11</v>
      </c>
      <c r="J22" s="27" t="s">
        <v>14</v>
      </c>
      <c r="K22" s="55">
        <v>4</v>
      </c>
      <c r="L22" s="26"/>
      <c r="M22" s="27" t="s">
        <v>14</v>
      </c>
      <c r="N22" s="26"/>
      <c r="O22" s="27">
        <f t="shared" si="0"/>
        <v>4</v>
      </c>
      <c r="P22" s="27" t="s">
        <v>14</v>
      </c>
      <c r="Q22" s="27">
        <f t="shared" si="1"/>
        <v>0</v>
      </c>
      <c r="R22" s="27">
        <f t="shared" si="2"/>
        <v>1</v>
      </c>
      <c r="S22" s="25" t="s">
        <v>140</v>
      </c>
      <c r="T22" s="25">
        <v>3</v>
      </c>
      <c r="U22" s="25" t="s">
        <v>127</v>
      </c>
      <c r="V22" s="25" t="str">
        <f>Giocatori!C9</f>
        <v>AVATANEO</v>
      </c>
      <c r="W22" s="27" t="str">
        <f>Giocatori!C11</f>
        <v>MANCINONE</v>
      </c>
      <c r="X22" s="26">
        <v>10</v>
      </c>
      <c r="Y22" s="27" t="s">
        <v>14</v>
      </c>
      <c r="Z22" s="26">
        <v>12</v>
      </c>
      <c r="AA22" s="26">
        <v>12</v>
      </c>
      <c r="AB22" s="27" t="s">
        <v>14</v>
      </c>
      <c r="AC22" s="26">
        <v>2</v>
      </c>
      <c r="AD22" s="26">
        <v>10</v>
      </c>
      <c r="AE22" s="27" t="s">
        <v>14</v>
      </c>
      <c r="AF22" s="26">
        <v>12</v>
      </c>
      <c r="AG22" s="27">
        <f t="shared" si="3"/>
        <v>1</v>
      </c>
      <c r="AH22" s="27" t="s">
        <v>14</v>
      </c>
      <c r="AI22" s="27">
        <f t="shared" si="4"/>
        <v>3</v>
      </c>
      <c r="AJ22" s="27">
        <f t="shared" si="5"/>
        <v>1</v>
      </c>
      <c r="AK22" s="18" t="str">
        <f>Giocatori!C10</f>
        <v>MARIOTTO</v>
      </c>
      <c r="AL22" s="6">
        <f>SUMIF(V:V,Giocatori!C10,AG:AG)+SUMIF(W:W,Giocatori!C10,AI:AI)</f>
        <v>5</v>
      </c>
      <c r="AM22" s="6">
        <f>SUMIF(V:V,Giocatori!C10,AJ:AJ)+SUMIF(W:W,Giocatori!C10,AJ:AJ)</f>
        <v>7</v>
      </c>
      <c r="AN22" s="6">
        <f>SUMIF(V:V,Giocatori!C10,X:X)+SUMIF(V:V,Giocatori!C10,AA:AA)+SUMIF(V:V,Giocatori!C10,AD:AD)+SUMIF(W:W,Giocatori!C10,Z:Z)+SUMIF(W:W,Giocatori!C10,AC:AC)+SUMIF(W:W,Giocatori!C10,AF:AF)</f>
        <v>117</v>
      </c>
      <c r="AO22" s="6">
        <f>SUMIF(V:V,Giocatori!C10,Z:Z)+SUMIF(V:V,Giocatori!C10,AC:AC)+SUMIF(V:V,Giocatori!C10,AF:AF)+SUMIF(W:W,Giocatori!C10,X:X)+SUMIF(W:W,Giocatori!C10,AA:AA)+SUMIF(W:W,Giocatori!C10,AD:AD)</f>
        <v>174</v>
      </c>
      <c r="AP22" s="6">
        <f t="shared" si="6"/>
        <v>-57</v>
      </c>
    </row>
    <row r="23" spans="1:42" ht="15" customHeight="1">
      <c r="A23" s="25" t="s">
        <v>140</v>
      </c>
      <c r="B23" s="25">
        <v>1</v>
      </c>
      <c r="C23" s="25" t="s">
        <v>128</v>
      </c>
      <c r="D23" s="25" t="str">
        <f>Giocatori!B8</f>
        <v>RIVALTA</v>
      </c>
      <c r="E23" s="25" t="str">
        <f>Giocatori!B10</f>
        <v>GERACI</v>
      </c>
      <c r="F23" s="26">
        <v>11</v>
      </c>
      <c r="G23" s="27" t="s">
        <v>14</v>
      </c>
      <c r="H23" s="26">
        <v>9</v>
      </c>
      <c r="I23" s="26">
        <v>11</v>
      </c>
      <c r="J23" s="27" t="s">
        <v>14</v>
      </c>
      <c r="K23" s="26">
        <v>1</v>
      </c>
      <c r="L23" s="26"/>
      <c r="M23" s="27" t="s">
        <v>14</v>
      </c>
      <c r="N23" s="26"/>
      <c r="O23" s="27">
        <f t="shared" si="0"/>
        <v>4</v>
      </c>
      <c r="P23" s="27" t="s">
        <v>14</v>
      </c>
      <c r="Q23" s="27">
        <f t="shared" si="1"/>
        <v>0</v>
      </c>
      <c r="R23" s="27">
        <f t="shared" si="2"/>
        <v>1</v>
      </c>
      <c r="S23" s="25" t="s">
        <v>140</v>
      </c>
      <c r="T23" s="25">
        <v>2</v>
      </c>
      <c r="U23" s="25" t="s">
        <v>128</v>
      </c>
      <c r="V23" s="25" t="str">
        <f>Giocatori!C8</f>
        <v>CIPOLLA</v>
      </c>
      <c r="W23" s="25" t="str">
        <f>Giocatori!C10</f>
        <v>MARIOTTO</v>
      </c>
      <c r="X23" s="26">
        <v>6</v>
      </c>
      <c r="Y23" s="27" t="s">
        <v>14</v>
      </c>
      <c r="Z23" s="26">
        <v>12</v>
      </c>
      <c r="AA23" s="26">
        <v>11</v>
      </c>
      <c r="AB23" s="27" t="s">
        <v>14</v>
      </c>
      <c r="AC23" s="26">
        <v>6</v>
      </c>
      <c r="AD23" s="26">
        <v>10</v>
      </c>
      <c r="AE23" s="27" t="s">
        <v>14</v>
      </c>
      <c r="AF23" s="26">
        <v>12</v>
      </c>
      <c r="AG23" s="27">
        <f t="shared" si="3"/>
        <v>1</v>
      </c>
      <c r="AH23" s="27" t="s">
        <v>14</v>
      </c>
      <c r="AI23" s="27">
        <f t="shared" si="4"/>
        <v>3</v>
      </c>
      <c r="AJ23" s="27">
        <f t="shared" si="5"/>
        <v>1</v>
      </c>
      <c r="AK23" s="18" t="str">
        <f>Giocatori!C11</f>
        <v>MANCINONE</v>
      </c>
      <c r="AL23" s="6">
        <f>SUMIF(V:V,Giocatori!C11,AG:AG)+SUMIF(W:W,Giocatori!C11,AI:AI)</f>
        <v>14</v>
      </c>
      <c r="AM23" s="6">
        <f>SUMIF(V:V,Giocatori!C11,AJ:AJ)+SUMIF(W:W,Giocatori!C11,AJ:AJ)</f>
        <v>7</v>
      </c>
      <c r="AN23" s="6">
        <f>SUMIF(V:V,Giocatori!C11,X:X)+SUMIF(V:V,Giocatori!C11,AA:AA)+SUMIF(V:V,Giocatori!C11,AD:AD)+SUMIF(W:W,Giocatori!C11,Z:Z)+SUMIF(W:W,Giocatori!C11,AC:AC)+SUMIF(W:W,Giocatori!C11,AF:AF)</f>
        <v>116</v>
      </c>
      <c r="AO23" s="6">
        <f>SUMIF(V:V,Giocatori!C11,Z:Z)+SUMIF(V:V,Giocatori!C11,AC:AC)+SUMIF(V:V,Giocatori!C11,AF:AF)+SUMIF(W:W,Giocatori!C11,X:X)+SUMIF(W:W,Giocatori!C11,AA:AA)+SUMIF(W:W,Giocatori!C11,AD:AD)</f>
        <v>145</v>
      </c>
      <c r="AP23" s="6">
        <f t="shared" si="6"/>
        <v>-29</v>
      </c>
    </row>
    <row r="24" spans="1:42" ht="15" customHeight="1">
      <c r="A24" s="25" t="s">
        <v>140</v>
      </c>
      <c r="B24" s="25">
        <v>3</v>
      </c>
      <c r="C24" s="25" t="s">
        <v>129</v>
      </c>
      <c r="D24" s="25" t="str">
        <f>Giocatori!B4</f>
        <v>SCARSO</v>
      </c>
      <c r="E24" s="27" t="str">
        <f>Giocatori!B6</f>
        <v>GALLINA</v>
      </c>
      <c r="F24" s="26">
        <v>12</v>
      </c>
      <c r="G24" s="27" t="s">
        <v>14</v>
      </c>
      <c r="H24" s="26">
        <v>0</v>
      </c>
      <c r="I24" s="26">
        <v>8</v>
      </c>
      <c r="J24" s="27" t="s">
        <v>14</v>
      </c>
      <c r="K24" s="26">
        <v>11</v>
      </c>
      <c r="L24" s="26">
        <v>11</v>
      </c>
      <c r="M24" s="27" t="s">
        <v>14</v>
      </c>
      <c r="N24" s="26">
        <v>2</v>
      </c>
      <c r="O24" s="27">
        <f t="shared" si="0"/>
        <v>3</v>
      </c>
      <c r="P24" s="27" t="s">
        <v>14</v>
      </c>
      <c r="Q24" s="27">
        <f t="shared" si="1"/>
        <v>1</v>
      </c>
      <c r="R24" s="27">
        <f t="shared" si="2"/>
        <v>1</v>
      </c>
      <c r="S24" s="25" t="s">
        <v>140</v>
      </c>
      <c r="T24" s="25">
        <v>4</v>
      </c>
      <c r="U24" s="25" t="s">
        <v>129</v>
      </c>
      <c r="V24" s="25" t="str">
        <f>Giocatori!C4</f>
        <v>FERRIGNO</v>
      </c>
      <c r="W24" s="27" t="str">
        <f>Giocatori!C6</f>
        <v>LEVANTINI</v>
      </c>
      <c r="X24" s="26">
        <v>11</v>
      </c>
      <c r="Y24" s="27" t="s">
        <v>14</v>
      </c>
      <c r="Z24" s="26">
        <v>4</v>
      </c>
      <c r="AA24" s="26">
        <v>6</v>
      </c>
      <c r="AB24" s="27" t="s">
        <v>14</v>
      </c>
      <c r="AC24" s="26">
        <v>11</v>
      </c>
      <c r="AD24" s="26">
        <v>11</v>
      </c>
      <c r="AE24" s="27" t="s">
        <v>14</v>
      </c>
      <c r="AF24" s="26">
        <v>1</v>
      </c>
      <c r="AG24" s="27">
        <f t="shared" si="3"/>
        <v>3</v>
      </c>
      <c r="AH24" s="27" t="s">
        <v>14</v>
      </c>
      <c r="AI24" s="27">
        <f t="shared" si="4"/>
        <v>1</v>
      </c>
      <c r="AJ24" s="27">
        <f t="shared" si="5"/>
        <v>1</v>
      </c>
      <c r="AK24" s="14"/>
      <c r="AL24" s="14"/>
      <c r="AM24" s="14"/>
      <c r="AN24" s="14"/>
      <c r="AO24" s="14"/>
      <c r="AP24" s="14"/>
    </row>
    <row r="25" spans="1:42" ht="15" customHeight="1">
      <c r="A25" s="25" t="s">
        <v>140</v>
      </c>
      <c r="B25" s="25">
        <v>1</v>
      </c>
      <c r="C25" s="25" t="s">
        <v>130</v>
      </c>
      <c r="D25" s="25" t="str">
        <f>Giocatori!B5</f>
        <v>BARBUTO</v>
      </c>
      <c r="E25" s="25" t="str">
        <f>Giocatori!B11</f>
        <v>PANZAREA</v>
      </c>
      <c r="F25" s="26">
        <v>0</v>
      </c>
      <c r="G25" s="27" t="s">
        <v>14</v>
      </c>
      <c r="H25" s="26">
        <v>11</v>
      </c>
      <c r="I25" s="26">
        <v>0</v>
      </c>
      <c r="J25" s="27" t="s">
        <v>14</v>
      </c>
      <c r="K25" s="26">
        <v>11</v>
      </c>
      <c r="L25" s="26"/>
      <c r="M25" s="27" t="s">
        <v>14</v>
      </c>
      <c r="N25" s="26"/>
      <c r="O25" s="27">
        <f t="shared" si="0"/>
        <v>0</v>
      </c>
      <c r="P25" s="27" t="s">
        <v>14</v>
      </c>
      <c r="Q25" s="27">
        <f t="shared" si="1"/>
        <v>4</v>
      </c>
      <c r="R25" s="27">
        <f t="shared" si="2"/>
        <v>1</v>
      </c>
      <c r="S25" s="25" t="s">
        <v>140</v>
      </c>
      <c r="T25" s="25">
        <v>2</v>
      </c>
      <c r="U25" s="25" t="s">
        <v>130</v>
      </c>
      <c r="V25" s="25" t="str">
        <f>Giocatori!C5</f>
        <v>VINCENTI</v>
      </c>
      <c r="W25" s="25" t="str">
        <f>Giocatori!C11</f>
        <v>MANCINONE</v>
      </c>
      <c r="X25" s="26">
        <v>11</v>
      </c>
      <c r="Y25" s="27" t="s">
        <v>14</v>
      </c>
      <c r="Z25" s="26">
        <v>3</v>
      </c>
      <c r="AA25" s="26">
        <v>11</v>
      </c>
      <c r="AB25" s="27" t="s">
        <v>14</v>
      </c>
      <c r="AC25" s="26">
        <v>2</v>
      </c>
      <c r="AD25" s="26"/>
      <c r="AE25" s="27" t="s">
        <v>14</v>
      </c>
      <c r="AF25" s="26"/>
      <c r="AG25" s="27">
        <f t="shared" si="3"/>
        <v>4</v>
      </c>
      <c r="AH25" s="27" t="s">
        <v>14</v>
      </c>
      <c r="AI25" s="27">
        <f t="shared" si="4"/>
        <v>0</v>
      </c>
      <c r="AJ25" s="27">
        <f t="shared" si="5"/>
        <v>1</v>
      </c>
      <c r="AK25" s="14"/>
      <c r="AL25" s="14"/>
      <c r="AM25" s="14"/>
      <c r="AN25" s="14"/>
      <c r="AO25" s="14"/>
      <c r="AP25" s="14"/>
    </row>
    <row r="26" spans="1:42" ht="15" customHeight="1">
      <c r="A26" s="25" t="s">
        <v>140</v>
      </c>
      <c r="B26" s="25">
        <v>2</v>
      </c>
      <c r="C26" s="25" t="s">
        <v>131</v>
      </c>
      <c r="D26" s="25" t="str">
        <f>Giocatori!B7</f>
        <v>DE ROSA</v>
      </c>
      <c r="E26" s="27" t="str">
        <f>Giocatori!B10</f>
        <v>GERACI</v>
      </c>
      <c r="F26" s="26">
        <v>3</v>
      </c>
      <c r="G26" s="27" t="s">
        <v>14</v>
      </c>
      <c r="H26" s="26">
        <v>12</v>
      </c>
      <c r="I26" s="26">
        <v>11</v>
      </c>
      <c r="J26" s="27" t="s">
        <v>14</v>
      </c>
      <c r="K26" s="26">
        <v>0</v>
      </c>
      <c r="L26" s="26">
        <v>12</v>
      </c>
      <c r="M26" s="27" t="s">
        <v>14</v>
      </c>
      <c r="N26" s="26">
        <v>3</v>
      </c>
      <c r="O26" s="27">
        <f t="shared" si="0"/>
        <v>3</v>
      </c>
      <c r="P26" s="27" t="s">
        <v>14</v>
      </c>
      <c r="Q26" s="27">
        <f t="shared" si="1"/>
        <v>1</v>
      </c>
      <c r="R26" s="27">
        <f t="shared" si="2"/>
        <v>1</v>
      </c>
      <c r="S26" s="25" t="s">
        <v>140</v>
      </c>
      <c r="T26" s="25">
        <v>3</v>
      </c>
      <c r="U26" s="25" t="s">
        <v>131</v>
      </c>
      <c r="V26" s="25" t="str">
        <f>Giocatori!C7</f>
        <v>PIANTONI</v>
      </c>
      <c r="W26" s="27" t="str">
        <f>Giocatori!C10</f>
        <v>MARIOTTO</v>
      </c>
      <c r="X26" s="26">
        <v>11</v>
      </c>
      <c r="Y26" s="27" t="s">
        <v>14</v>
      </c>
      <c r="Z26" s="26">
        <v>0</v>
      </c>
      <c r="AA26" s="26">
        <v>8</v>
      </c>
      <c r="AB26" s="27" t="s">
        <v>14</v>
      </c>
      <c r="AC26" s="26">
        <v>11</v>
      </c>
      <c r="AD26" s="26">
        <v>11</v>
      </c>
      <c r="AE26" s="27" t="s">
        <v>14</v>
      </c>
      <c r="AF26" s="26">
        <v>4</v>
      </c>
      <c r="AG26" s="27">
        <f t="shared" si="3"/>
        <v>3</v>
      </c>
      <c r="AH26" s="27" t="s">
        <v>14</v>
      </c>
      <c r="AI26" s="27">
        <f t="shared" si="4"/>
        <v>1</v>
      </c>
      <c r="AJ26" s="27">
        <f t="shared" si="5"/>
        <v>1</v>
      </c>
      <c r="AK26" s="70" t="s">
        <v>51</v>
      </c>
      <c r="AL26" s="59"/>
      <c r="AM26" s="59"/>
      <c r="AN26" s="59"/>
      <c r="AO26" s="59"/>
      <c r="AP26" s="60"/>
    </row>
    <row r="27" spans="1:42" ht="15" customHeight="1">
      <c r="A27" s="25" t="s">
        <v>140</v>
      </c>
      <c r="B27" s="25">
        <v>4</v>
      </c>
      <c r="C27" s="25" t="s">
        <v>132</v>
      </c>
      <c r="D27" s="25" t="str">
        <f>Giocatori!B8</f>
        <v>RIVALTA</v>
      </c>
      <c r="E27" s="27" t="str">
        <f>Giocatori!B9</f>
        <v>BATTAGLIA</v>
      </c>
      <c r="F27" s="26">
        <v>13</v>
      </c>
      <c r="G27" s="27" t="s">
        <v>14</v>
      </c>
      <c r="H27" s="26">
        <v>10</v>
      </c>
      <c r="I27" s="26">
        <v>3</v>
      </c>
      <c r="J27" s="27" t="s">
        <v>14</v>
      </c>
      <c r="K27" s="26">
        <v>11</v>
      </c>
      <c r="L27" s="26">
        <v>4</v>
      </c>
      <c r="M27" s="27" t="s">
        <v>14</v>
      </c>
      <c r="N27" s="26">
        <v>12</v>
      </c>
      <c r="O27" s="27">
        <f t="shared" si="0"/>
        <v>1</v>
      </c>
      <c r="P27" s="27" t="s">
        <v>14</v>
      </c>
      <c r="Q27" s="27">
        <f t="shared" si="1"/>
        <v>3</v>
      </c>
      <c r="R27" s="27">
        <f t="shared" si="2"/>
        <v>1</v>
      </c>
      <c r="S27" s="25" t="s">
        <v>140</v>
      </c>
      <c r="T27" s="25">
        <v>1</v>
      </c>
      <c r="U27" s="25" t="s">
        <v>132</v>
      </c>
      <c r="V27" s="25" t="str">
        <f>Giocatori!C8</f>
        <v>CIPOLLA</v>
      </c>
      <c r="W27" s="27" t="str">
        <f>Giocatori!C9</f>
        <v>AVATANEO</v>
      </c>
      <c r="X27" s="26">
        <v>7</v>
      </c>
      <c r="Y27" s="27" t="s">
        <v>14</v>
      </c>
      <c r="Z27" s="26">
        <v>11</v>
      </c>
      <c r="AA27" s="26">
        <v>9</v>
      </c>
      <c r="AB27" s="27" t="s">
        <v>14</v>
      </c>
      <c r="AC27" s="26">
        <v>11</v>
      </c>
      <c r="AD27" s="26"/>
      <c r="AE27" s="27" t="s">
        <v>14</v>
      </c>
      <c r="AF27" s="26"/>
      <c r="AG27" s="27">
        <f t="shared" si="3"/>
        <v>0</v>
      </c>
      <c r="AH27" s="27" t="s">
        <v>14</v>
      </c>
      <c r="AI27" s="27">
        <f t="shared" si="4"/>
        <v>4</v>
      </c>
      <c r="AJ27" s="27">
        <f t="shared" si="5"/>
        <v>1</v>
      </c>
      <c r="AK27" s="6" t="s">
        <v>19</v>
      </c>
      <c r="AL27" s="6" t="s">
        <v>13</v>
      </c>
      <c r="AM27" s="6" t="s">
        <v>20</v>
      </c>
      <c r="AN27" s="6" t="s">
        <v>21</v>
      </c>
      <c r="AO27" s="6" t="s">
        <v>22</v>
      </c>
      <c r="AP27" s="6" t="s">
        <v>23</v>
      </c>
    </row>
    <row r="28" spans="1:42" ht="15" customHeight="1">
      <c r="A28" s="25" t="s">
        <v>140</v>
      </c>
      <c r="B28" s="25">
        <v>4</v>
      </c>
      <c r="C28" s="25" t="s">
        <v>133</v>
      </c>
      <c r="D28" s="25" t="str">
        <f>Giocatori!B4</f>
        <v>SCARSO</v>
      </c>
      <c r="E28" s="27" t="str">
        <f>Giocatori!B5</f>
        <v>BARBUTO</v>
      </c>
      <c r="F28" s="26">
        <v>11</v>
      </c>
      <c r="G28" s="27" t="s">
        <v>14</v>
      </c>
      <c r="H28" s="26">
        <v>0</v>
      </c>
      <c r="I28" s="26">
        <v>11</v>
      </c>
      <c r="J28" s="27" t="s">
        <v>14</v>
      </c>
      <c r="K28" s="26">
        <v>0</v>
      </c>
      <c r="L28" s="26"/>
      <c r="M28" s="27" t="s">
        <v>14</v>
      </c>
      <c r="N28" s="26"/>
      <c r="O28" s="27">
        <f t="shared" si="0"/>
        <v>4</v>
      </c>
      <c r="P28" s="27" t="s">
        <v>14</v>
      </c>
      <c r="Q28" s="27">
        <f t="shared" si="1"/>
        <v>0</v>
      </c>
      <c r="R28" s="27">
        <f t="shared" si="2"/>
        <v>1</v>
      </c>
      <c r="S28" s="25" t="s">
        <v>140</v>
      </c>
      <c r="T28" s="25">
        <v>1</v>
      </c>
      <c r="U28" s="25" t="s">
        <v>133</v>
      </c>
      <c r="V28" s="25" t="str">
        <f>Giocatori!C4</f>
        <v>FERRIGNO</v>
      </c>
      <c r="W28" s="27" t="str">
        <f>Giocatori!C5</f>
        <v>VINCENTI</v>
      </c>
      <c r="X28" s="26">
        <v>12</v>
      </c>
      <c r="Y28" s="27" t="s">
        <v>14</v>
      </c>
      <c r="Z28" s="26">
        <v>5</v>
      </c>
      <c r="AA28" s="26">
        <v>11</v>
      </c>
      <c r="AB28" s="27" t="s">
        <v>14</v>
      </c>
      <c r="AC28" s="26">
        <v>8</v>
      </c>
      <c r="AD28" s="26"/>
      <c r="AE28" s="27" t="s">
        <v>14</v>
      </c>
      <c r="AF28" s="26"/>
      <c r="AG28" s="27">
        <f t="shared" si="3"/>
        <v>4</v>
      </c>
      <c r="AH28" s="27" t="s">
        <v>14</v>
      </c>
      <c r="AI28" s="27">
        <f t="shared" si="4"/>
        <v>0</v>
      </c>
      <c r="AJ28" s="27">
        <f t="shared" si="5"/>
        <v>1</v>
      </c>
      <c r="AK28" s="6" t="str">
        <f>Giocatori!D4</f>
        <v>MARCATO</v>
      </c>
      <c r="AL28" s="6">
        <f>SUMIF(D:D,Giocatori!D4,O:O)+SUMIF(E:E,Giocatori!D4,Q:Q)</f>
        <v>28</v>
      </c>
      <c r="AM28" s="6">
        <f>SUMIF(D:D,Giocatori!D4,R:R)+SUMIF(E:E,Giocatori!D4,R:R)</f>
        <v>7</v>
      </c>
      <c r="AN28" s="6">
        <f>SUMIF(D:D,Giocatori!D4,F:F)+SUMIF(D:D,Giocatori!D4,I:I)+SUMIF(D:D,Giocatori!D4,L:L)+SUMIF(E:E,Giocatori!D4,H:H)+SUMIF(E:E,Giocatori!D4,K:K)+SUMIF(E:E,Giocatori!D4,N:N)</f>
        <v>158</v>
      </c>
      <c r="AO28" s="6">
        <f>SUMIF(D:D,Giocatori!D4,H:H)+SUMIF(D:D,Giocatori!D4,K:K)+SUMIF(D:D,Giocatori!D4,N:N)+SUMIF(E:E,Giocatori!D4,F:F)+SUMIF(E:E,Giocatori!D4,I:I)+SUMIF(E:E,Giocatori!D4,L:L)</f>
        <v>51</v>
      </c>
      <c r="AP28" s="6">
        <f t="shared" si="6"/>
        <v>107</v>
      </c>
    </row>
    <row r="29" spans="1:42" ht="15" customHeight="1">
      <c r="A29" s="25" t="s">
        <v>140</v>
      </c>
      <c r="B29" s="25">
        <v>2</v>
      </c>
      <c r="C29" s="25" t="s">
        <v>134</v>
      </c>
      <c r="D29" s="25" t="str">
        <f>Giocatori!B6</f>
        <v>GALLINA</v>
      </c>
      <c r="E29" s="27" t="str">
        <f>Giocatori!B10</f>
        <v>GERACI</v>
      </c>
      <c r="F29" s="26">
        <v>12</v>
      </c>
      <c r="G29" s="27" t="s">
        <v>14</v>
      </c>
      <c r="H29" s="26">
        <v>2</v>
      </c>
      <c r="I29" s="26">
        <v>12</v>
      </c>
      <c r="J29" s="27" t="s">
        <v>14</v>
      </c>
      <c r="K29" s="26">
        <v>8</v>
      </c>
      <c r="L29" s="26"/>
      <c r="M29" s="27" t="s">
        <v>14</v>
      </c>
      <c r="N29" s="26"/>
      <c r="O29" s="27">
        <f t="shared" si="0"/>
        <v>4</v>
      </c>
      <c r="P29" s="27" t="s">
        <v>14</v>
      </c>
      <c r="Q29" s="27">
        <f t="shared" si="1"/>
        <v>0</v>
      </c>
      <c r="R29" s="27">
        <f t="shared" si="2"/>
        <v>1</v>
      </c>
      <c r="S29" s="25" t="s">
        <v>140</v>
      </c>
      <c r="T29" s="25">
        <v>3</v>
      </c>
      <c r="U29" s="25" t="s">
        <v>134</v>
      </c>
      <c r="V29" s="25" t="str">
        <f>Giocatori!C6</f>
        <v>LEVANTINI</v>
      </c>
      <c r="W29" s="27" t="str">
        <f>Giocatori!C10</f>
        <v>MARIOTTO</v>
      </c>
      <c r="X29" s="26">
        <v>11</v>
      </c>
      <c r="Y29" s="27" t="s">
        <v>14</v>
      </c>
      <c r="Z29" s="26">
        <v>4</v>
      </c>
      <c r="AA29" s="26">
        <v>11</v>
      </c>
      <c r="AB29" s="27" t="s">
        <v>14</v>
      </c>
      <c r="AC29" s="26">
        <v>7</v>
      </c>
      <c r="AD29" s="26"/>
      <c r="AE29" s="27" t="s">
        <v>14</v>
      </c>
      <c r="AF29" s="26"/>
      <c r="AG29" s="27">
        <f t="shared" si="3"/>
        <v>4</v>
      </c>
      <c r="AH29" s="27" t="s">
        <v>14</v>
      </c>
      <c r="AI29" s="27">
        <f t="shared" si="4"/>
        <v>0</v>
      </c>
      <c r="AJ29" s="27">
        <f t="shared" si="5"/>
        <v>1</v>
      </c>
      <c r="AK29" s="6" t="str">
        <f>Giocatori!D5</f>
        <v>BALBO</v>
      </c>
      <c r="AL29" s="6">
        <f>SUMIF(D:D,Giocatori!D5,O:O)+SUMIF(E:E,Giocatori!D5,Q:Q)</f>
        <v>24</v>
      </c>
      <c r="AM29" s="6">
        <f>SUMIF(D:D,Giocatori!D5,R:R)+SUMIF(E:E,Giocatori!D5,R:R)</f>
        <v>7</v>
      </c>
      <c r="AN29" s="6">
        <f>SUMIF(D:D,Giocatori!D5,F:F)+SUMIF(D:D,Giocatori!D5,I:I)+SUMIF(D:D,Giocatori!D5,L:L)+SUMIF(E:E,Giocatori!D5,H:H)+SUMIF(E:E,Giocatori!D5,K:K)+SUMIF(E:E,Giocatori!D5,N:N)</f>
        <v>149</v>
      </c>
      <c r="AO29" s="6">
        <f>SUMIF(D:D,Giocatori!D5,H:H)+SUMIF(D:D,Giocatori!D5,K:K)+SUMIF(D:D,Giocatori!D5,N:N)+SUMIF(E:E,Giocatori!D5,F:F)+SUMIF(E:E,Giocatori!D5,I:I)+SUMIF(E:E,Giocatori!D5,L:L)</f>
        <v>83</v>
      </c>
      <c r="AP29" s="6">
        <f t="shared" si="6"/>
        <v>66</v>
      </c>
    </row>
    <row r="30" spans="1:42" ht="15" customHeight="1">
      <c r="A30" s="25" t="s">
        <v>140</v>
      </c>
      <c r="B30" s="25">
        <v>1</v>
      </c>
      <c r="C30" s="25" t="s">
        <v>135</v>
      </c>
      <c r="D30" s="25" t="str">
        <f>Giocatori!B7</f>
        <v>DE ROSA</v>
      </c>
      <c r="E30" s="27" t="str">
        <f>Giocatori!B9</f>
        <v>BATTAGLIA</v>
      </c>
      <c r="F30" s="26">
        <v>15</v>
      </c>
      <c r="G30" s="27" t="s">
        <v>14</v>
      </c>
      <c r="H30" s="26">
        <v>12</v>
      </c>
      <c r="I30" s="26">
        <v>9</v>
      </c>
      <c r="J30" s="27" t="s">
        <v>14</v>
      </c>
      <c r="K30" s="26">
        <v>11</v>
      </c>
      <c r="L30" s="26">
        <v>11</v>
      </c>
      <c r="M30" s="27" t="s">
        <v>14</v>
      </c>
      <c r="N30" s="26">
        <v>3</v>
      </c>
      <c r="O30" s="27">
        <f t="shared" si="0"/>
        <v>3</v>
      </c>
      <c r="P30" s="27" t="s">
        <v>14</v>
      </c>
      <c r="Q30" s="27">
        <f t="shared" si="1"/>
        <v>1</v>
      </c>
      <c r="R30" s="27">
        <f t="shared" si="2"/>
        <v>1</v>
      </c>
      <c r="S30" s="25" t="s">
        <v>140</v>
      </c>
      <c r="T30" s="25">
        <v>2</v>
      </c>
      <c r="U30" s="25" t="s">
        <v>135</v>
      </c>
      <c r="V30" s="25" t="str">
        <f>Giocatori!C7</f>
        <v>PIANTONI</v>
      </c>
      <c r="W30" s="27" t="str">
        <f>Giocatori!C9</f>
        <v>AVATANEO</v>
      </c>
      <c r="X30" s="26">
        <v>9</v>
      </c>
      <c r="Y30" s="27" t="s">
        <v>14</v>
      </c>
      <c r="Z30" s="26">
        <v>11</v>
      </c>
      <c r="AA30" s="26">
        <v>12</v>
      </c>
      <c r="AB30" s="27" t="s">
        <v>14</v>
      </c>
      <c r="AC30" s="26">
        <v>6</v>
      </c>
      <c r="AD30" s="26">
        <v>1</v>
      </c>
      <c r="AE30" s="27" t="s">
        <v>14</v>
      </c>
      <c r="AF30" s="26">
        <v>12</v>
      </c>
      <c r="AG30" s="27">
        <f t="shared" si="3"/>
        <v>1</v>
      </c>
      <c r="AH30" s="27" t="s">
        <v>14</v>
      </c>
      <c r="AI30" s="27">
        <f t="shared" si="4"/>
        <v>3</v>
      </c>
      <c r="AJ30" s="27">
        <f t="shared" si="5"/>
        <v>1</v>
      </c>
      <c r="AK30" s="6" t="str">
        <f>Giocatori!D6</f>
        <v>SARLI</v>
      </c>
      <c r="AL30" s="6">
        <f>SUMIF(D:D,Giocatori!D6,O:O)+SUMIF(E:E,Giocatori!D6,Q:Q)</f>
        <v>10</v>
      </c>
      <c r="AM30" s="6">
        <f>SUMIF(D:D,Giocatori!D6,R:R)+SUMIF(E:E,Giocatori!D6,R:R)</f>
        <v>7</v>
      </c>
      <c r="AN30" s="6">
        <f>SUMIF(D:D,Giocatori!D6,F:F)+SUMIF(D:D,Giocatori!D6,I:I)+SUMIF(D:D,Giocatori!D6,L:L)+SUMIF(E:E,Giocatori!D6,H:H)+SUMIF(E:E,Giocatori!D6,K:K)+SUMIF(E:E,Giocatori!D6,N:N)</f>
        <v>122</v>
      </c>
      <c r="AO30" s="6">
        <f>SUMIF(D:D,Giocatori!D6,H:H)+SUMIF(D:D,Giocatori!D6,K:K)+SUMIF(D:D,Giocatori!D6,N:N)+SUMIF(E:E,Giocatori!D6,F:F)+SUMIF(E:E,Giocatori!D6,I:I)+SUMIF(E:E,Giocatori!D6,L:L)</f>
        <v>144</v>
      </c>
      <c r="AP30" s="6">
        <f t="shared" si="6"/>
        <v>-22</v>
      </c>
    </row>
    <row r="31" spans="1:42" ht="15" customHeight="1">
      <c r="A31" s="25" t="s">
        <v>140</v>
      </c>
      <c r="B31" s="25">
        <v>3</v>
      </c>
      <c r="C31" s="25" t="s">
        <v>136</v>
      </c>
      <c r="D31" s="54" t="str">
        <f>Giocatori!B8</f>
        <v>RIVALTA</v>
      </c>
      <c r="E31" s="24" t="str">
        <f>Giocatori!B11</f>
        <v>PANZAREA</v>
      </c>
      <c r="F31" s="26">
        <v>10</v>
      </c>
      <c r="G31" s="24" t="s">
        <v>14</v>
      </c>
      <c r="H31" s="26">
        <v>13</v>
      </c>
      <c r="I31" s="26">
        <v>13</v>
      </c>
      <c r="J31" s="24" t="s">
        <v>14</v>
      </c>
      <c r="K31" s="26">
        <v>10</v>
      </c>
      <c r="L31" s="26">
        <v>11</v>
      </c>
      <c r="M31" s="24" t="s">
        <v>14</v>
      </c>
      <c r="N31" s="26">
        <v>7</v>
      </c>
      <c r="O31" s="24">
        <f t="shared" si="0"/>
        <v>3</v>
      </c>
      <c r="P31" s="24" t="s">
        <v>14</v>
      </c>
      <c r="Q31" s="24">
        <f t="shared" si="1"/>
        <v>1</v>
      </c>
      <c r="R31" s="24">
        <f t="shared" si="2"/>
        <v>1</v>
      </c>
      <c r="S31" s="25" t="s">
        <v>140</v>
      </c>
      <c r="T31" s="25">
        <v>4</v>
      </c>
      <c r="U31" s="25" t="s">
        <v>136</v>
      </c>
      <c r="V31" s="25" t="str">
        <f>Giocatori!C8</f>
        <v>CIPOLLA</v>
      </c>
      <c r="W31" s="27" t="str">
        <f>Giocatori!C11</f>
        <v>MANCINONE</v>
      </c>
      <c r="X31" s="26">
        <v>9</v>
      </c>
      <c r="Y31" s="27" t="s">
        <v>14</v>
      </c>
      <c r="Z31" s="26">
        <v>12</v>
      </c>
      <c r="AA31" s="26">
        <v>0</v>
      </c>
      <c r="AB31" s="27" t="s">
        <v>14</v>
      </c>
      <c r="AC31" s="26">
        <v>12</v>
      </c>
      <c r="AD31" s="26"/>
      <c r="AE31" s="27" t="s">
        <v>14</v>
      </c>
      <c r="AF31" s="26"/>
      <c r="AG31" s="27">
        <f t="shared" si="3"/>
        <v>0</v>
      </c>
      <c r="AH31" s="27" t="s">
        <v>14</v>
      </c>
      <c r="AI31" s="27">
        <f t="shared" si="4"/>
        <v>4</v>
      </c>
      <c r="AJ31" s="27">
        <f t="shared" si="5"/>
        <v>1</v>
      </c>
      <c r="AK31" s="6" t="str">
        <f>Giocatori!D7</f>
        <v>CIBIN</v>
      </c>
      <c r="AL31" s="6">
        <f>SUMIF(D:D,Giocatori!D7,O:O)+SUMIF(E:E,Giocatori!D7,Q:Q)</f>
        <v>15</v>
      </c>
      <c r="AM31" s="6">
        <f>SUMIF(D:D,Giocatori!D7,R:R)+SUMIF(E:E,Giocatori!D7,R:R)</f>
        <v>7</v>
      </c>
      <c r="AN31" s="6">
        <f>SUMIF(D:D,Giocatori!D7,F:F)+SUMIF(D:D,Giocatori!D7,I:I)+SUMIF(D:D,Giocatori!D7,L:L)+SUMIF(E:E,Giocatori!D7,H:H)+SUMIF(E:E,Giocatori!D7,K:K)+SUMIF(E:E,Giocatori!D7,N:N)</f>
        <v>112</v>
      </c>
      <c r="AO31" s="6">
        <f>SUMIF(D:D,Giocatori!D7,H:H)+SUMIF(D:D,Giocatori!D7,K:K)+SUMIF(D:D,Giocatori!D7,N:N)+SUMIF(E:E,Giocatori!D7,F:F)+SUMIF(E:E,Giocatori!D7,I:I)+SUMIF(E:E,Giocatori!D7,L:L)</f>
        <v>125</v>
      </c>
      <c r="AP31" s="6">
        <f t="shared" si="6"/>
        <v>-13</v>
      </c>
    </row>
    <row r="32" spans="1:42" ht="15" customHeight="1">
      <c r="A32" s="14"/>
      <c r="B32" s="14"/>
      <c r="C32" s="14"/>
      <c r="D32" s="7"/>
      <c r="E32" s="7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7"/>
      <c r="W32" s="7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6" t="str">
        <f>Giocatori!D8</f>
        <v>STABILE</v>
      </c>
      <c r="AL32" s="6">
        <f>SUMIF(D:D,Giocatori!D8,O:O)+SUMIF(E:E,Giocatori!D8,Q:Q)</f>
        <v>8</v>
      </c>
      <c r="AM32" s="6">
        <f>SUMIF(D:D,Giocatori!D8,R:R)+SUMIF(E:E,Giocatori!D8,R:R)</f>
        <v>7</v>
      </c>
      <c r="AN32" s="6">
        <f>SUMIF(D:D,Giocatori!D8,F:F)+SUMIF(D:D,Giocatori!D8,I:I)+SUMIF(D:D,Giocatori!D8,L:L)+SUMIF(E:E,Giocatori!D8,H:H)+SUMIF(E:E,Giocatori!D8,K:K)+SUMIF(E:E,Giocatori!D8,N:N)</f>
        <v>148</v>
      </c>
      <c r="AO32" s="6">
        <f>SUMIF(D:D,Giocatori!D8,H:H)+SUMIF(D:D,Giocatori!D8,K:K)+SUMIF(D:D,Giocatori!D8,N:N)+SUMIF(E:E,Giocatori!D8,F:F)+SUMIF(E:E,Giocatori!D8,I:I)+SUMIF(E:E,Giocatori!D8,L:L)</f>
        <v>169</v>
      </c>
      <c r="AP32" s="6">
        <f t="shared" si="6"/>
        <v>-21</v>
      </c>
    </row>
    <row r="33" spans="1:42" ht="15" customHeight="1">
      <c r="A33" s="14"/>
      <c r="B33" s="14"/>
      <c r="C33" s="14"/>
      <c r="D33" s="7"/>
      <c r="E33" s="7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7"/>
      <c r="W33" s="7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6" t="str">
        <f>Giocatori!D9</f>
        <v>CORAGGIA</v>
      </c>
      <c r="AL33" s="6">
        <f>SUMIF(D:D,Giocatori!D9,O:O)+SUMIF(E:E,Giocatori!D9,Q:Q)</f>
        <v>6</v>
      </c>
      <c r="AM33" s="6">
        <f>SUMIF(D:D,Giocatori!D9,R:R)+SUMIF(E:E,Giocatori!D9,R:R)</f>
        <v>7</v>
      </c>
      <c r="AN33" s="6">
        <f>SUMIF(D:D,Giocatori!D9,F:F)+SUMIF(D:D,Giocatori!D9,I:I)+SUMIF(D:D,Giocatori!D9,L:L)+SUMIF(E:E,Giocatori!D9,H:H)+SUMIF(E:E,Giocatori!D9,K:K)+SUMIF(E:E,Giocatori!D9,N:N)</f>
        <v>130</v>
      </c>
      <c r="AO33" s="6">
        <f>SUMIF(D:D,Giocatori!D9,H:H)+SUMIF(D:D,Giocatori!D9,K:K)+SUMIF(D:D,Giocatori!D9,N:N)+SUMIF(E:E,Giocatori!D9,F:F)+SUMIF(E:E,Giocatori!D9,I:I)+SUMIF(E:E,Giocatori!D9,L:L)</f>
        <v>164</v>
      </c>
      <c r="AP33" s="6">
        <f t="shared" si="6"/>
        <v>-34</v>
      </c>
    </row>
    <row r="34" spans="1:42" ht="15" customHeight="1">
      <c r="A34" s="14"/>
      <c r="B34" s="14"/>
      <c r="C34" s="14"/>
      <c r="D34" s="7"/>
      <c r="E34" s="7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7"/>
      <c r="W34" s="7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6" t="str">
        <f>Giocatori!D10</f>
        <v>CASARO</v>
      </c>
      <c r="AL34" s="6">
        <f>SUMIF(D:D,Giocatori!D10,O:O)+SUMIF(E:E,Giocatori!D10,Q:Q)</f>
        <v>20</v>
      </c>
      <c r="AM34" s="6">
        <f>SUMIF(D:D,Giocatori!D10,R:R)+SUMIF(E:E,Giocatori!D10,R:R)</f>
        <v>7</v>
      </c>
      <c r="AN34" s="6">
        <f>SUMIF(D:D,Giocatori!D10,F:F)+SUMIF(D:D,Giocatori!D10,I:I)+SUMIF(D:D,Giocatori!D10,L:L)+SUMIF(E:E,Giocatori!D10,H:H)+SUMIF(E:E,Giocatori!D10,K:K)+SUMIF(E:E,Giocatori!D10,N:N)</f>
        <v>139</v>
      </c>
      <c r="AO34" s="6">
        <f>SUMIF(D:D,Giocatori!D10,H:H)+SUMIF(D:D,Giocatori!D10,K:K)+SUMIF(D:D,Giocatori!D10,N:N)+SUMIF(E:E,Giocatori!D10,F:F)+SUMIF(E:E,Giocatori!D10,I:I)+SUMIF(E:E,Giocatori!D10,L:L)</f>
        <v>94</v>
      </c>
      <c r="AP34" s="6">
        <f t="shared" si="6"/>
        <v>45</v>
      </c>
    </row>
    <row r="35" spans="1:42" ht="15" customHeight="1">
      <c r="A35" s="14"/>
      <c r="B35" s="14"/>
      <c r="C35" s="14"/>
      <c r="D35" s="7"/>
      <c r="E35" s="7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7"/>
      <c r="W35" s="7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6" t="str">
        <f>Giocatori!D11</f>
        <v>PUNZO</v>
      </c>
      <c r="AL35" s="6">
        <f>SUMIF(D:D,Giocatori!D11,O:O)+SUMIF(E:E,Giocatori!D11,Q:Q)</f>
        <v>1</v>
      </c>
      <c r="AM35" s="6">
        <f>SUMIF(D:D,Giocatori!D11,R:R)+SUMIF(E:E,Giocatori!D11,R:R)</f>
        <v>7</v>
      </c>
      <c r="AN35" s="6">
        <f>SUMIF(D:D,Giocatori!D11,F:F)+SUMIF(D:D,Giocatori!D11,I:I)+SUMIF(D:D,Giocatori!D11,L:L)+SUMIF(E:E,Giocatori!D11,H:H)+SUMIF(E:E,Giocatori!D11,K:K)+SUMIF(E:E,Giocatori!D11,N:N)</f>
        <v>44</v>
      </c>
      <c r="AO35" s="6">
        <f>SUMIF(D:D,Giocatori!D11,H:H)+SUMIF(D:D,Giocatori!D11,K:K)+SUMIF(D:D,Giocatori!D11,N:N)+SUMIF(E:E,Giocatori!D11,F:F)+SUMIF(E:E,Giocatori!D11,I:I)+SUMIF(E:E,Giocatori!D11,L:L)</f>
        <v>172</v>
      </c>
      <c r="AP35" s="6">
        <f t="shared" si="6"/>
        <v>-128</v>
      </c>
    </row>
    <row r="36" spans="1:42" ht="15" customHeight="1">
      <c r="A36" s="14"/>
      <c r="B36" s="14"/>
      <c r="C36" s="14"/>
      <c r="D36" s="7"/>
      <c r="E36" s="7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7"/>
      <c r="W36" s="7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4"/>
      <c r="AL36" s="14"/>
      <c r="AM36" s="14"/>
      <c r="AN36" s="14"/>
      <c r="AO36" s="14"/>
      <c r="AP36" s="14"/>
    </row>
    <row r="37" spans="1:42" ht="15" customHeight="1">
      <c r="A37" s="14"/>
      <c r="B37" s="14"/>
      <c r="C37" s="14"/>
      <c r="D37" s="7"/>
      <c r="E37" s="7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7"/>
      <c r="W37" s="7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4"/>
      <c r="AL37" s="14"/>
      <c r="AM37" s="14"/>
      <c r="AN37" s="14"/>
      <c r="AO37" s="14"/>
      <c r="AP37" s="14"/>
    </row>
    <row r="38" spans="1:42" ht="15" customHeight="1">
      <c r="A38" s="14"/>
      <c r="B38" s="14"/>
      <c r="C38" s="14"/>
      <c r="D38" s="7"/>
      <c r="E38" s="7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7"/>
      <c r="W38" s="7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70" t="s">
        <v>52</v>
      </c>
      <c r="AL38" s="59"/>
      <c r="AM38" s="59"/>
      <c r="AN38" s="59"/>
      <c r="AO38" s="59"/>
      <c r="AP38" s="60"/>
    </row>
    <row r="39" spans="1:42" ht="15" customHeight="1">
      <c r="A39" s="14"/>
      <c r="B39" s="14"/>
      <c r="C39" s="14"/>
      <c r="D39" s="7"/>
      <c r="E39" s="7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7"/>
      <c r="W39" s="7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6" t="s">
        <v>19</v>
      </c>
      <c r="AL39" s="6" t="s">
        <v>13</v>
      </c>
      <c r="AM39" s="6" t="s">
        <v>20</v>
      </c>
      <c r="AN39" s="6" t="s">
        <v>21</v>
      </c>
      <c r="AO39" s="6" t="s">
        <v>22</v>
      </c>
      <c r="AP39" s="6" t="s">
        <v>23</v>
      </c>
    </row>
    <row r="40" spans="1:42" ht="15" customHeight="1">
      <c r="A40" s="14"/>
      <c r="B40" s="14"/>
      <c r="C40" s="14"/>
      <c r="D40" s="7"/>
      <c r="E40" s="7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7"/>
      <c r="W40" s="7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6" t="str">
        <f>Giocatori!E4</f>
        <v>DE FAZIO</v>
      </c>
      <c r="AL40" s="6">
        <f>SUMIF(V:V,Giocatori!E4,AG:AG)+SUMIF(W:W,Giocatori!E4,AI:AI)</f>
        <v>23</v>
      </c>
      <c r="AM40" s="6">
        <f>SUMIF(V:V,Giocatori!E4,AJ:AJ)+SUMIF(W:W,Giocatori!E4,AJ:AJ)</f>
        <v>7</v>
      </c>
      <c r="AN40" s="6">
        <f>SUMIF(V:V,Giocatori!E4,X:X)+SUMIF(V:V,Giocatori!E4,AA:AA)+SUMIF(V:V,Giocatori!E4,AD:AD)+SUMIF(W:W,Giocatori!E4,Z:Z)+SUMIF(W:W,Giocatori!E4,AC:AC)+SUMIF(W:W,Giocatori!E4,AF:AF)</f>
        <v>153</v>
      </c>
      <c r="AO40" s="6">
        <f>SUMIF(V:V,Giocatori!E4,Z:Z)+SUMIF(V:V,Giocatori!E4,AC:AC)+SUMIF(V:V,Giocatori!E4,AF:AF)+SUMIF(W:W,Giocatori!E4,X:X)+SUMIF(W:W,Giocatori!E4,AA:AA)+SUMIF(W:W,Giocatori!E4,AD:AD)</f>
        <v>74</v>
      </c>
      <c r="AP40" s="6">
        <f t="shared" si="6"/>
        <v>79</v>
      </c>
    </row>
    <row r="41" spans="1:42" ht="15" customHeight="1">
      <c r="A41" s="14"/>
      <c r="B41" s="14"/>
      <c r="C41" s="14"/>
      <c r="D41" s="7"/>
      <c r="E41" s="7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7"/>
      <c r="W41" s="7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6" t="str">
        <f>Giocatori!E5</f>
        <v>BUTTITTA</v>
      </c>
      <c r="AL41" s="6">
        <f>SUMIF(V:V,Giocatori!E5,AG:AG)+SUMIF(W:W,Giocatori!E5,AI:AI)</f>
        <v>27</v>
      </c>
      <c r="AM41" s="6">
        <f>SUMIF(V:V,Giocatori!E5,AJ:AJ)+SUMIF(W:W,Giocatori!E5,AJ:AJ)</f>
        <v>7</v>
      </c>
      <c r="AN41" s="6">
        <f>SUMIF(V:V,Giocatori!E5,X:X)+SUMIF(V:V,Giocatori!E5,AA:AA)+SUMIF(V:V,Giocatori!E5,AD:AD)+SUMIF(W:W,Giocatori!E5,Z:Z)+SUMIF(W:W,Giocatori!E5,AC:AC)+SUMIF(W:W,Giocatori!E5,AF:AF)</f>
        <v>166</v>
      </c>
      <c r="AO41" s="6">
        <f>SUMIF(V:V,Giocatori!E5,Z:Z)+SUMIF(V:V,Giocatori!E5,AC:AC)+SUMIF(V:V,Giocatori!E5,AF:AF)+SUMIF(W:W,Giocatori!E5,X:X)+SUMIF(W:W,Giocatori!E5,AA:AA)+SUMIF(W:W,Giocatori!E5,AD:AD)</f>
        <v>72</v>
      </c>
      <c r="AP41" s="6">
        <f t="shared" si="6"/>
        <v>94</v>
      </c>
    </row>
    <row r="42" spans="1:42" ht="15" customHeight="1">
      <c r="A42" s="14"/>
      <c r="B42" s="14"/>
      <c r="C42" s="14"/>
      <c r="D42" s="7"/>
      <c r="E42" s="7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7"/>
      <c r="W42" s="7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6" t="str">
        <f>Giocatori!E6</f>
        <v>MANGIA</v>
      </c>
      <c r="AL42" s="6">
        <f>SUMIF(V:V,Giocatori!E6,AG:AG)+SUMIF(W:W,Giocatori!E6,AI:AI)</f>
        <v>13</v>
      </c>
      <c r="AM42" s="6">
        <f>SUMIF(V:V,Giocatori!E6,AJ:AJ)+SUMIF(W:W,Giocatori!E6,AJ:AJ)</f>
        <v>7</v>
      </c>
      <c r="AN42" s="6">
        <f>SUMIF(V:V,Giocatori!E6,X:X)+SUMIF(V:V,Giocatori!E6,AA:AA)+SUMIF(V:V,Giocatori!E6,AD:AD)+SUMIF(W:W,Giocatori!E6,Z:Z)+SUMIF(W:W,Giocatori!E6,AC:AC)+SUMIF(W:W,Giocatori!E6,AF:AF)</f>
        <v>147</v>
      </c>
      <c r="AO42" s="6">
        <f>SUMIF(V:V,Giocatori!E6,Z:Z)+SUMIF(V:V,Giocatori!E6,AC:AC)+SUMIF(V:V,Giocatori!E6,AF:AF)+SUMIF(W:W,Giocatori!E6,X:X)+SUMIF(W:W,Giocatori!E6,AA:AA)+SUMIF(W:W,Giocatori!E6,AD:AD)</f>
        <v>145</v>
      </c>
      <c r="AP42" s="6">
        <f t="shared" si="6"/>
        <v>2</v>
      </c>
    </row>
    <row r="43" spans="1:42" ht="15" customHeight="1">
      <c r="A43" s="14"/>
      <c r="B43" s="14"/>
      <c r="C43" s="14"/>
      <c r="D43" s="7"/>
      <c r="E43" s="7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7"/>
      <c r="W43" s="7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6" t="str">
        <f>Giocatori!E7</f>
        <v>AMMENDOLIA</v>
      </c>
      <c r="AL43" s="6">
        <f>SUMIF(V:V,Giocatori!E7,AG:AG)+SUMIF(W:W,Giocatori!E7,AI:AI)</f>
        <v>17</v>
      </c>
      <c r="AM43" s="6">
        <f>SUMIF(V:V,Giocatori!E7,AJ:AJ)+SUMIF(W:W,Giocatori!E7,AJ:AJ)</f>
        <v>7</v>
      </c>
      <c r="AN43" s="6">
        <f>SUMIF(V:V,Giocatori!E7,X:X)+SUMIF(V:V,Giocatori!E7,AA:AA)+SUMIF(V:V,Giocatori!E7,AD:AD)+SUMIF(W:W,Giocatori!E7,Z:Z)+SUMIF(W:W,Giocatori!E7,AC:AC)+SUMIF(W:W,Giocatori!E7,AF:AF)</f>
        <v>149</v>
      </c>
      <c r="AO43" s="6">
        <f>SUMIF(V:V,Giocatori!E7,Z:Z)+SUMIF(V:V,Giocatori!E7,AC:AC)+SUMIF(V:V,Giocatori!E7,AF:AF)+SUMIF(W:W,Giocatori!E7,X:X)+SUMIF(W:W,Giocatori!E7,AA:AA)+SUMIF(W:W,Giocatori!E7,AD:AD)</f>
        <v>138</v>
      </c>
      <c r="AP43" s="6">
        <f t="shared" si="6"/>
        <v>11</v>
      </c>
    </row>
    <row r="44" spans="1:42" ht="15" customHeight="1">
      <c r="A44" s="14"/>
      <c r="B44" s="14"/>
      <c r="C44" s="14"/>
      <c r="D44" s="7"/>
      <c r="E44" s="7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7"/>
      <c r="W44" s="7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6" t="str">
        <f>Giocatori!E8</f>
        <v>CIPRIANI</v>
      </c>
      <c r="AL44" s="6">
        <f>SUMIF(V:V,Giocatori!E8,AG:AG)+SUMIF(W:W,Giocatori!E8,AI:AI)</f>
        <v>8</v>
      </c>
      <c r="AM44" s="6">
        <f>SUMIF(V:V,Giocatori!E8,AJ:AJ)+SUMIF(W:W,Giocatori!E8,AJ:AJ)</f>
        <v>7</v>
      </c>
      <c r="AN44" s="6">
        <f>SUMIF(V:V,Giocatori!E8,X:X)+SUMIF(V:V,Giocatori!E8,AA:AA)+SUMIF(V:V,Giocatori!E8,AD:AD)+SUMIF(W:W,Giocatori!E8,Z:Z)+SUMIF(W:W,Giocatori!E8,AC:AC)+SUMIF(W:W,Giocatori!E8,AF:AF)</f>
        <v>132</v>
      </c>
      <c r="AO44" s="6">
        <f>SUMIF(V:V,Giocatori!E8,Z:Z)+SUMIF(V:V,Giocatori!E8,AC:AC)+SUMIF(V:V,Giocatori!E8,AF:AF)+SUMIF(W:W,Giocatori!E8,X:X)+SUMIF(W:W,Giocatori!E8,AA:AA)+SUMIF(W:W,Giocatori!E8,AD:AD)</f>
        <v>169</v>
      </c>
      <c r="AP44" s="6">
        <f t="shared" si="6"/>
        <v>-37</v>
      </c>
    </row>
    <row r="45" spans="1:42" ht="15" customHeight="1">
      <c r="A45" s="14"/>
      <c r="B45" s="14"/>
      <c r="C45" s="14"/>
      <c r="D45" s="7"/>
      <c r="E45" s="7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7"/>
      <c r="W45" s="7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6" t="str">
        <f>Giocatori!E9</f>
        <v>COMERRO</v>
      </c>
      <c r="AL45" s="6">
        <f>SUMIF(V:V,Giocatori!E9,AG:AG)+SUMIF(W:W,Giocatori!E9,AI:AI)</f>
        <v>8</v>
      </c>
      <c r="AM45" s="6">
        <f>SUMIF(V:V,Giocatori!E9,AJ:AJ)+SUMIF(W:W,Giocatori!E9,AJ:AJ)</f>
        <v>7</v>
      </c>
      <c r="AN45" s="6">
        <f>SUMIF(V:V,Giocatori!E9,X:X)+SUMIF(V:V,Giocatori!E9,AA:AA)+SUMIF(V:V,Giocatori!E9,AD:AD)+SUMIF(W:W,Giocatori!E9,Z:Z)+SUMIF(W:W,Giocatori!E9,AC:AC)+SUMIF(W:W,Giocatori!E9,AF:AF)</f>
        <v>107</v>
      </c>
      <c r="AO45" s="6">
        <f>SUMIF(V:V,Giocatori!E9,Z:Z)+SUMIF(V:V,Giocatori!E9,AC:AC)+SUMIF(V:V,Giocatori!E9,AF:AF)+SUMIF(W:W,Giocatori!E9,X:X)+SUMIF(W:W,Giocatori!E9,AA:AA)+SUMIF(W:W,Giocatori!E9,AD:AD)</f>
        <v>168</v>
      </c>
      <c r="AP45" s="6">
        <f t="shared" si="6"/>
        <v>-61</v>
      </c>
    </row>
    <row r="46" spans="1:42" ht="15" customHeight="1">
      <c r="A46" s="14"/>
      <c r="B46" s="14"/>
      <c r="C46" s="14"/>
      <c r="D46" s="7"/>
      <c r="E46" s="7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7"/>
      <c r="W46" s="7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6" t="str">
        <f>Giocatori!E10</f>
        <v>VALENA</v>
      </c>
      <c r="AL46" s="6">
        <f>SUMIF(V:V,Giocatori!E10,AG:AG)+SUMIF(W:W,Giocatori!E10,AI:AI)</f>
        <v>0</v>
      </c>
      <c r="AM46" s="6">
        <f>SUMIF(V:V,Giocatori!E10,AJ:AJ)+SUMIF(W:W,Giocatori!E10,AJ:AJ)</f>
        <v>7</v>
      </c>
      <c r="AN46" s="6">
        <f>SUMIF(V:V,Giocatori!E10,X:X)+SUMIF(V:V,Giocatori!E10,AA:AA)+SUMIF(V:V,Giocatori!E10,AD:AD)+SUMIF(W:W,Giocatori!E10,Z:Z)+SUMIF(W:W,Giocatori!E10,AC:AC)+SUMIF(W:W,Giocatori!E10,AF:AF)</f>
        <v>53</v>
      </c>
      <c r="AO46" s="6">
        <f>SUMIF(V:V,Giocatori!E10,Z:Z)+SUMIF(V:V,Giocatori!E10,AC:AC)+SUMIF(V:V,Giocatori!E10,AF:AF)+SUMIF(W:W,Giocatori!E10,X:X)+SUMIF(W:W,Giocatori!E10,AA:AA)+SUMIF(W:W,Giocatori!E10,AD:AD)</f>
        <v>162</v>
      </c>
      <c r="AP46" s="6">
        <f t="shared" si="6"/>
        <v>-109</v>
      </c>
    </row>
    <row r="47" spans="1:42" ht="15" customHeight="1">
      <c r="A47" s="14"/>
      <c r="B47" s="14"/>
      <c r="C47" s="14"/>
      <c r="D47" s="7"/>
      <c r="E47" s="7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7"/>
      <c r="W47" s="7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6" t="str">
        <f>Giocatori!E11</f>
        <v>ZINI</v>
      </c>
      <c r="AL47" s="6">
        <f>SUMIF(V:V,Giocatori!E11,AG:AG)+SUMIF(W:W,Giocatori!E11,AI:AI)</f>
        <v>16</v>
      </c>
      <c r="AM47" s="6">
        <f>SUMIF(V:V,Giocatori!E11,AJ:AJ)+SUMIF(W:W,Giocatori!E11,AJ:AJ)</f>
        <v>7</v>
      </c>
      <c r="AN47" s="6">
        <f>SUMIF(V:V,Giocatori!E11,X:X)+SUMIF(V:V,Giocatori!E11,AA:AA)+SUMIF(V:V,Giocatori!E11,AD:AD)+SUMIF(W:W,Giocatori!E11,Z:Z)+SUMIF(W:W,Giocatori!E11,AC:AC)+SUMIF(W:W,Giocatori!E11,AF:AF)</f>
        <v>169</v>
      </c>
      <c r="AO47" s="6">
        <f>SUMIF(V:V,Giocatori!E11,Z:Z)+SUMIF(V:V,Giocatori!E11,AC:AC)+SUMIF(V:V,Giocatori!E11,AF:AF)+SUMIF(W:W,Giocatori!E11,X:X)+SUMIF(W:W,Giocatori!E11,AA:AA)+SUMIF(W:W,Giocatori!E11,AD:AD)</f>
        <v>148</v>
      </c>
      <c r="AP47" s="6">
        <f t="shared" si="6"/>
        <v>21</v>
      </c>
    </row>
    <row r="48" spans="1:42" ht="15" customHeight="1">
      <c r="A48" s="14"/>
      <c r="B48" s="14"/>
      <c r="C48" s="14"/>
      <c r="D48" s="7"/>
      <c r="E48" s="7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7"/>
      <c r="W48" s="7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4"/>
      <c r="AL48" s="14"/>
      <c r="AM48" s="14"/>
      <c r="AN48" s="14"/>
      <c r="AO48" s="14"/>
      <c r="AP48" s="14"/>
    </row>
    <row r="49" spans="1:42" ht="15.75">
      <c r="A49" s="14"/>
      <c r="B49" s="14"/>
      <c r="C49" s="14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4"/>
      <c r="AL49" s="14"/>
      <c r="AM49" s="14"/>
      <c r="AN49" s="14"/>
      <c r="AO49" s="14"/>
      <c r="AP49" s="14"/>
    </row>
    <row r="50" spans="1:36" ht="15.75">
      <c r="A50" s="69" t="s">
        <v>107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70" t="s">
        <v>107</v>
      </c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60"/>
    </row>
    <row r="51" spans="1:36" ht="15.75">
      <c r="A51" s="69" t="s">
        <v>46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70" t="s">
        <v>47</v>
      </c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60"/>
    </row>
    <row r="52" spans="1:36" ht="15.75">
      <c r="A52" s="6" t="s">
        <v>108</v>
      </c>
      <c r="B52" s="6" t="s">
        <v>147</v>
      </c>
      <c r="C52" s="6" t="s">
        <v>109</v>
      </c>
      <c r="D52" s="6" t="s">
        <v>19</v>
      </c>
      <c r="E52" s="6" t="s">
        <v>19</v>
      </c>
      <c r="F52" s="69" t="s">
        <v>10</v>
      </c>
      <c r="G52" s="69"/>
      <c r="H52" s="69"/>
      <c r="I52" s="69" t="s">
        <v>11</v>
      </c>
      <c r="J52" s="69"/>
      <c r="K52" s="69"/>
      <c r="L52" s="69" t="s">
        <v>12</v>
      </c>
      <c r="M52" s="69"/>
      <c r="N52" s="69"/>
      <c r="O52" s="69" t="s">
        <v>13</v>
      </c>
      <c r="P52" s="69"/>
      <c r="Q52" s="69"/>
      <c r="R52" s="6"/>
      <c r="S52" s="6" t="s">
        <v>108</v>
      </c>
      <c r="T52" s="6" t="s">
        <v>147</v>
      </c>
      <c r="U52" s="6" t="s">
        <v>109</v>
      </c>
      <c r="V52" s="6" t="s">
        <v>19</v>
      </c>
      <c r="W52" s="6" t="s">
        <v>19</v>
      </c>
      <c r="X52" s="69" t="s">
        <v>10</v>
      </c>
      <c r="Y52" s="69"/>
      <c r="Z52" s="69"/>
      <c r="AA52" s="69" t="s">
        <v>11</v>
      </c>
      <c r="AB52" s="69"/>
      <c r="AC52" s="69"/>
      <c r="AD52" s="69" t="s">
        <v>12</v>
      </c>
      <c r="AE52" s="69"/>
      <c r="AF52" s="69"/>
      <c r="AG52" s="69" t="s">
        <v>13</v>
      </c>
      <c r="AH52" s="69"/>
      <c r="AI52" s="69"/>
      <c r="AJ52" s="6"/>
    </row>
    <row r="53" spans="1:36" ht="15" customHeight="1">
      <c r="A53" s="25" t="s">
        <v>110</v>
      </c>
      <c r="B53" s="25">
        <v>3</v>
      </c>
      <c r="C53" s="25" t="s">
        <v>112</v>
      </c>
      <c r="D53" s="25" t="str">
        <f>Giocatori!D4</f>
        <v>MARCATO</v>
      </c>
      <c r="E53" s="25" t="str">
        <f>Giocatori!D11</f>
        <v>PUNZO</v>
      </c>
      <c r="F53" s="26">
        <v>12</v>
      </c>
      <c r="G53" s="27" t="s">
        <v>14</v>
      </c>
      <c r="H53" s="26">
        <v>3</v>
      </c>
      <c r="I53" s="26">
        <v>12</v>
      </c>
      <c r="J53" s="27" t="s">
        <v>14</v>
      </c>
      <c r="K53" s="26">
        <v>1</v>
      </c>
      <c r="L53" s="26"/>
      <c r="M53" s="27" t="s">
        <v>14</v>
      </c>
      <c r="N53" s="26"/>
      <c r="O53" s="27">
        <f>IF(F53&gt;H53,2,0)+IF(I53&gt;K53,2,0)+IF(L53=N53,0,1)+IF(L53&lt;N53,-2)</f>
        <v>4</v>
      </c>
      <c r="P53" s="27" t="s">
        <v>14</v>
      </c>
      <c r="Q53" s="27">
        <f>IF(H53&lt;=F53,0,2)+IF(K53&lt;=I53,0,2)+IF(N53&gt;L53,1,0)+IF(N53&lt;L53,-1)</f>
        <v>0</v>
      </c>
      <c r="R53" s="27">
        <f>IF(F53+H53=0,0,1)</f>
        <v>1</v>
      </c>
      <c r="S53" s="25" t="s">
        <v>110</v>
      </c>
      <c r="T53" s="25">
        <v>4</v>
      </c>
      <c r="U53" s="25" t="s">
        <v>112</v>
      </c>
      <c r="V53" s="25" t="str">
        <f>Giocatori!E4</f>
        <v>DE FAZIO</v>
      </c>
      <c r="W53" s="25" t="str">
        <f>Giocatori!E11</f>
        <v>ZINI</v>
      </c>
      <c r="X53" s="26">
        <v>11</v>
      </c>
      <c r="Y53" s="27" t="s">
        <v>14</v>
      </c>
      <c r="Z53" s="55">
        <v>7</v>
      </c>
      <c r="AA53" s="26">
        <v>12</v>
      </c>
      <c r="AB53" s="27" t="s">
        <v>14</v>
      </c>
      <c r="AC53" s="55">
        <v>0</v>
      </c>
      <c r="AD53" s="26"/>
      <c r="AE53" s="27" t="s">
        <v>14</v>
      </c>
      <c r="AF53" s="26"/>
      <c r="AG53" s="27">
        <f>IF(X53&gt;Z53,2,0)+IF(AA53&gt;AC53,2,0)+IF(AD53=AF53,0,1)+IF(AD53&lt;AF53,-2)</f>
        <v>4</v>
      </c>
      <c r="AH53" s="27" t="s">
        <v>14</v>
      </c>
      <c r="AI53" s="27">
        <f>IF(Z53&lt;=X53,0,2)+IF(AC53&lt;=AA53,0,2)+IF(AF53&gt;AD53,1,0)+IF(AF53&lt;AD53,-1)</f>
        <v>0</v>
      </c>
      <c r="AJ53" s="27">
        <f>IF(X53+Z53=0,0,1)</f>
        <v>1</v>
      </c>
    </row>
    <row r="54" spans="1:36" ht="15" customHeight="1">
      <c r="A54" s="25" t="s">
        <v>110</v>
      </c>
      <c r="B54" s="25">
        <v>4</v>
      </c>
      <c r="C54" s="25" t="s">
        <v>111</v>
      </c>
      <c r="D54" s="25" t="str">
        <f>Giocatori!D5</f>
        <v>BALBO</v>
      </c>
      <c r="E54" s="25" t="str">
        <f>Giocatori!D10</f>
        <v>CASARO</v>
      </c>
      <c r="F54" s="26">
        <v>11</v>
      </c>
      <c r="G54" s="27" t="s">
        <v>14</v>
      </c>
      <c r="H54" s="26">
        <v>5</v>
      </c>
      <c r="I54" s="26">
        <v>13</v>
      </c>
      <c r="J54" s="27" t="s">
        <v>14</v>
      </c>
      <c r="K54" s="26">
        <v>10</v>
      </c>
      <c r="L54" s="26"/>
      <c r="M54" s="27" t="s">
        <v>14</v>
      </c>
      <c r="N54" s="26"/>
      <c r="O54" s="27">
        <f aca="true" t="shared" si="7" ref="O54:O80">IF(F54&gt;H54,2,0)+IF(I54&gt;K54,2,0)+IF(L54=N54,0,1)+IF(L54&lt;N54,-2)</f>
        <v>4</v>
      </c>
      <c r="P54" s="27" t="s">
        <v>14</v>
      </c>
      <c r="Q54" s="27">
        <f aca="true" t="shared" si="8" ref="Q54:Q80">IF(H54&lt;=F54,0,2)+IF(K54&lt;=I54,0,2)+IF(N54&gt;L54,1,0)+IF(N54&lt;L54,-1)</f>
        <v>0</v>
      </c>
      <c r="R54" s="27">
        <f aca="true" t="shared" si="9" ref="R54:R80">IF(F54+H54=0,0,1)</f>
        <v>1</v>
      </c>
      <c r="S54" s="25" t="s">
        <v>110</v>
      </c>
      <c r="T54" s="25">
        <v>1</v>
      </c>
      <c r="U54" s="25" t="s">
        <v>111</v>
      </c>
      <c r="V54" s="25" t="str">
        <f>Giocatori!E5</f>
        <v>BUTTITTA</v>
      </c>
      <c r="W54" s="25" t="str">
        <f>Giocatori!E10</f>
        <v>VALENA</v>
      </c>
      <c r="X54" s="26">
        <v>11</v>
      </c>
      <c r="Y54" s="27" t="s">
        <v>14</v>
      </c>
      <c r="Z54" s="26">
        <v>4</v>
      </c>
      <c r="AA54" s="26">
        <v>12</v>
      </c>
      <c r="AB54" s="27" t="s">
        <v>14</v>
      </c>
      <c r="AC54" s="26">
        <v>2</v>
      </c>
      <c r="AD54" s="26"/>
      <c r="AE54" s="27" t="s">
        <v>14</v>
      </c>
      <c r="AF54" s="26"/>
      <c r="AG54" s="27">
        <f aca="true" t="shared" si="10" ref="AG54:AG80">IF(X54&gt;Z54,2,0)+IF(AA54&gt;AC54,2,0)+IF(AD54=AF54,0,1)+IF(AD54&lt;AF54,-2)</f>
        <v>4</v>
      </c>
      <c r="AH54" s="27" t="s">
        <v>14</v>
      </c>
      <c r="AI54" s="27">
        <f aca="true" t="shared" si="11" ref="AI54:AI80">IF(Z54&lt;=X54,0,2)+IF(AC54&lt;=AA54,0,2)+IF(AF54&gt;AD54,1,0)+IF(AF54&lt;AD54,-1)</f>
        <v>0</v>
      </c>
      <c r="AJ54" s="27">
        <f aca="true" t="shared" si="12" ref="AJ54:AJ80">IF(X54+Z54=0,0,1)</f>
        <v>1</v>
      </c>
    </row>
    <row r="55" spans="1:36" ht="15" customHeight="1">
      <c r="A55" s="25" t="s">
        <v>110</v>
      </c>
      <c r="B55" s="25">
        <v>1</v>
      </c>
      <c r="C55" s="25" t="s">
        <v>113</v>
      </c>
      <c r="D55" s="25" t="str">
        <f>Giocatori!D6</f>
        <v>SARLI</v>
      </c>
      <c r="E55" s="25" t="str">
        <f>Giocatori!D9</f>
        <v>CORAGGIA</v>
      </c>
      <c r="F55" s="26">
        <v>8</v>
      </c>
      <c r="G55" s="27" t="s">
        <v>14</v>
      </c>
      <c r="H55" s="26">
        <v>11</v>
      </c>
      <c r="I55" s="26">
        <v>12</v>
      </c>
      <c r="J55" s="27" t="s">
        <v>14</v>
      </c>
      <c r="K55" s="26">
        <v>10</v>
      </c>
      <c r="L55" s="26">
        <v>11</v>
      </c>
      <c r="M55" s="27" t="s">
        <v>14</v>
      </c>
      <c r="N55" s="26">
        <v>8</v>
      </c>
      <c r="O55" s="27">
        <f t="shared" si="7"/>
        <v>3</v>
      </c>
      <c r="P55" s="27" t="s">
        <v>14</v>
      </c>
      <c r="Q55" s="27">
        <f t="shared" si="8"/>
        <v>1</v>
      </c>
      <c r="R55" s="27">
        <f t="shared" si="9"/>
        <v>1</v>
      </c>
      <c r="S55" s="25" t="s">
        <v>110</v>
      </c>
      <c r="T55" s="25">
        <v>2</v>
      </c>
      <c r="U55" s="25" t="s">
        <v>113</v>
      </c>
      <c r="V55" s="25" t="str">
        <f>Giocatori!E6</f>
        <v>MANGIA</v>
      </c>
      <c r="W55" s="25" t="str">
        <f>Giocatori!E9</f>
        <v>COMERRO</v>
      </c>
      <c r="X55" s="26">
        <v>12</v>
      </c>
      <c r="Y55" s="27" t="s">
        <v>14</v>
      </c>
      <c r="Z55" s="26">
        <v>7</v>
      </c>
      <c r="AA55" s="26">
        <v>11</v>
      </c>
      <c r="AB55" s="27" t="s">
        <v>14</v>
      </c>
      <c r="AC55" s="26">
        <v>6</v>
      </c>
      <c r="AD55" s="26"/>
      <c r="AE55" s="27" t="s">
        <v>14</v>
      </c>
      <c r="AF55" s="26"/>
      <c r="AG55" s="27">
        <f t="shared" si="10"/>
        <v>4</v>
      </c>
      <c r="AH55" s="27" t="s">
        <v>14</v>
      </c>
      <c r="AI55" s="27">
        <f t="shared" si="11"/>
        <v>0</v>
      </c>
      <c r="AJ55" s="27">
        <f t="shared" si="12"/>
        <v>1</v>
      </c>
    </row>
    <row r="56" spans="1:36" ht="15" customHeight="1">
      <c r="A56" s="25" t="s">
        <v>110</v>
      </c>
      <c r="B56" s="25">
        <v>2</v>
      </c>
      <c r="C56" s="25" t="s">
        <v>114</v>
      </c>
      <c r="D56" s="25" t="str">
        <f>Giocatori!D7</f>
        <v>CIBIN</v>
      </c>
      <c r="E56" s="25" t="str">
        <f>Giocatori!D8</f>
        <v>STABILE</v>
      </c>
      <c r="F56" s="26">
        <v>11</v>
      </c>
      <c r="G56" s="27" t="s">
        <v>14</v>
      </c>
      <c r="H56" s="26">
        <v>8</v>
      </c>
      <c r="I56" s="26">
        <v>4</v>
      </c>
      <c r="J56" s="27" t="s">
        <v>14</v>
      </c>
      <c r="K56" s="26">
        <v>12</v>
      </c>
      <c r="L56" s="26">
        <v>11</v>
      </c>
      <c r="M56" s="27" t="s">
        <v>14</v>
      </c>
      <c r="N56" s="26">
        <v>9</v>
      </c>
      <c r="O56" s="27">
        <f t="shared" si="7"/>
        <v>3</v>
      </c>
      <c r="P56" s="27" t="s">
        <v>14</v>
      </c>
      <c r="Q56" s="27">
        <f t="shared" si="8"/>
        <v>1</v>
      </c>
      <c r="R56" s="27">
        <f t="shared" si="9"/>
        <v>1</v>
      </c>
      <c r="S56" s="25" t="s">
        <v>110</v>
      </c>
      <c r="T56" s="25">
        <v>3</v>
      </c>
      <c r="U56" s="25" t="s">
        <v>114</v>
      </c>
      <c r="V56" s="25" t="str">
        <f>Giocatori!E7</f>
        <v>AMMENDOLIA</v>
      </c>
      <c r="W56" s="25" t="str">
        <f>Giocatori!E8</f>
        <v>CIPRIANI</v>
      </c>
      <c r="X56" s="26">
        <v>11</v>
      </c>
      <c r="Y56" s="27" t="s">
        <v>14</v>
      </c>
      <c r="Z56" s="26">
        <v>6</v>
      </c>
      <c r="AA56" s="26">
        <v>11</v>
      </c>
      <c r="AB56" s="27" t="s">
        <v>14</v>
      </c>
      <c r="AC56" s="26">
        <v>2</v>
      </c>
      <c r="AD56" s="26"/>
      <c r="AE56" s="27" t="s">
        <v>14</v>
      </c>
      <c r="AF56" s="26"/>
      <c r="AG56" s="27">
        <f t="shared" si="10"/>
        <v>4</v>
      </c>
      <c r="AH56" s="27" t="s">
        <v>14</v>
      </c>
      <c r="AI56" s="27">
        <f t="shared" si="11"/>
        <v>0</v>
      </c>
      <c r="AJ56" s="27">
        <f t="shared" si="12"/>
        <v>1</v>
      </c>
    </row>
    <row r="57" spans="1:36" ht="15" customHeight="1">
      <c r="A57" s="25" t="s">
        <v>110</v>
      </c>
      <c r="B57" s="25">
        <v>2</v>
      </c>
      <c r="C57" s="25" t="s">
        <v>115</v>
      </c>
      <c r="D57" s="25" t="str">
        <f>Giocatori!D4</f>
        <v>MARCATO</v>
      </c>
      <c r="E57" s="27" t="str">
        <f>Giocatori!D10</f>
        <v>CASARO</v>
      </c>
      <c r="F57" s="26">
        <v>11</v>
      </c>
      <c r="G57" s="27" t="s">
        <v>14</v>
      </c>
      <c r="H57" s="26">
        <v>9</v>
      </c>
      <c r="I57" s="26">
        <v>11</v>
      </c>
      <c r="J57" s="27" t="s">
        <v>14</v>
      </c>
      <c r="K57" s="26">
        <v>2</v>
      </c>
      <c r="L57" s="26"/>
      <c r="M57" s="27" t="s">
        <v>14</v>
      </c>
      <c r="N57" s="26"/>
      <c r="O57" s="27">
        <f t="shared" si="7"/>
        <v>4</v>
      </c>
      <c r="P57" s="27" t="s">
        <v>14</v>
      </c>
      <c r="Q57" s="27">
        <f t="shared" si="8"/>
        <v>0</v>
      </c>
      <c r="R57" s="27">
        <f t="shared" si="9"/>
        <v>1</v>
      </c>
      <c r="S57" s="25" t="s">
        <v>110</v>
      </c>
      <c r="T57" s="25">
        <v>3</v>
      </c>
      <c r="U57" s="25" t="s">
        <v>115</v>
      </c>
      <c r="V57" s="25" t="str">
        <f>Giocatori!E4</f>
        <v>DE FAZIO</v>
      </c>
      <c r="W57" s="27" t="str">
        <f>Giocatori!E10</f>
        <v>VALENA</v>
      </c>
      <c r="X57" s="26">
        <v>11</v>
      </c>
      <c r="Y57" s="27" t="s">
        <v>14</v>
      </c>
      <c r="Z57" s="26">
        <v>3</v>
      </c>
      <c r="AA57" s="26">
        <v>12</v>
      </c>
      <c r="AB57" s="27" t="s">
        <v>14</v>
      </c>
      <c r="AC57" s="26">
        <v>4</v>
      </c>
      <c r="AD57" s="26"/>
      <c r="AE57" s="27" t="s">
        <v>14</v>
      </c>
      <c r="AF57" s="26"/>
      <c r="AG57" s="27">
        <f t="shared" si="10"/>
        <v>4</v>
      </c>
      <c r="AH57" s="27" t="s">
        <v>14</v>
      </c>
      <c r="AI57" s="27">
        <f t="shared" si="11"/>
        <v>0</v>
      </c>
      <c r="AJ57" s="27">
        <f t="shared" si="12"/>
        <v>1</v>
      </c>
    </row>
    <row r="58" spans="1:36" ht="15" customHeight="1">
      <c r="A58" s="25" t="s">
        <v>110</v>
      </c>
      <c r="B58" s="25">
        <v>3</v>
      </c>
      <c r="C58" s="25" t="s">
        <v>116</v>
      </c>
      <c r="D58" s="25" t="str">
        <f>Giocatori!D5</f>
        <v>BALBO</v>
      </c>
      <c r="E58" s="27" t="str">
        <f>Giocatori!D9</f>
        <v>CORAGGIA</v>
      </c>
      <c r="F58" s="26">
        <v>12</v>
      </c>
      <c r="G58" s="27" t="s">
        <v>14</v>
      </c>
      <c r="H58" s="26">
        <v>7</v>
      </c>
      <c r="I58" s="26">
        <v>12</v>
      </c>
      <c r="J58" s="27" t="s">
        <v>14</v>
      </c>
      <c r="K58" s="26">
        <v>7</v>
      </c>
      <c r="L58" s="26"/>
      <c r="M58" s="27" t="s">
        <v>14</v>
      </c>
      <c r="N58" s="26"/>
      <c r="O58" s="27">
        <f t="shared" si="7"/>
        <v>4</v>
      </c>
      <c r="P58" s="27" t="s">
        <v>14</v>
      </c>
      <c r="Q58" s="27">
        <f t="shared" si="8"/>
        <v>0</v>
      </c>
      <c r="R58" s="27">
        <f t="shared" si="9"/>
        <v>1</v>
      </c>
      <c r="S58" s="25" t="s">
        <v>110</v>
      </c>
      <c r="T58" s="25">
        <v>4</v>
      </c>
      <c r="U58" s="25" t="s">
        <v>116</v>
      </c>
      <c r="V58" s="25" t="str">
        <f>Giocatori!E5</f>
        <v>BUTTITTA</v>
      </c>
      <c r="W58" s="27" t="str">
        <f>Giocatori!E9</f>
        <v>COMERRO</v>
      </c>
      <c r="X58" s="26">
        <v>12</v>
      </c>
      <c r="Y58" s="27" t="s">
        <v>14</v>
      </c>
      <c r="Z58" s="26">
        <v>4</v>
      </c>
      <c r="AA58" s="26">
        <v>12</v>
      </c>
      <c r="AB58" s="27" t="s">
        <v>14</v>
      </c>
      <c r="AC58" s="26">
        <v>2</v>
      </c>
      <c r="AD58" s="26"/>
      <c r="AE58" s="27" t="s">
        <v>14</v>
      </c>
      <c r="AF58" s="26"/>
      <c r="AG58" s="27">
        <f t="shared" si="10"/>
        <v>4</v>
      </c>
      <c r="AH58" s="27" t="s">
        <v>14</v>
      </c>
      <c r="AI58" s="27">
        <f t="shared" si="11"/>
        <v>0</v>
      </c>
      <c r="AJ58" s="27">
        <f t="shared" si="12"/>
        <v>1</v>
      </c>
    </row>
    <row r="59" spans="1:36" ht="15" customHeight="1">
      <c r="A59" s="25" t="s">
        <v>110</v>
      </c>
      <c r="B59" s="25">
        <v>4</v>
      </c>
      <c r="C59" s="25" t="s">
        <v>117</v>
      </c>
      <c r="D59" s="25" t="str">
        <f>Giocatori!D6</f>
        <v>SARLI</v>
      </c>
      <c r="E59" s="27" t="str">
        <f>Giocatori!D8</f>
        <v>STABILE</v>
      </c>
      <c r="F59" s="26">
        <v>6</v>
      </c>
      <c r="G59" s="27" t="s">
        <v>14</v>
      </c>
      <c r="H59" s="26">
        <v>11</v>
      </c>
      <c r="I59" s="26">
        <v>12</v>
      </c>
      <c r="J59" s="27" t="s">
        <v>14</v>
      </c>
      <c r="K59" s="26">
        <v>2</v>
      </c>
      <c r="L59" s="26">
        <v>12</v>
      </c>
      <c r="M59" s="27" t="s">
        <v>14</v>
      </c>
      <c r="N59" s="26">
        <v>9</v>
      </c>
      <c r="O59" s="27">
        <f t="shared" si="7"/>
        <v>3</v>
      </c>
      <c r="P59" s="27" t="s">
        <v>14</v>
      </c>
      <c r="Q59" s="27">
        <f t="shared" si="8"/>
        <v>1</v>
      </c>
      <c r="R59" s="27">
        <f t="shared" si="9"/>
        <v>1</v>
      </c>
      <c r="S59" s="25" t="s">
        <v>110</v>
      </c>
      <c r="T59" s="25">
        <v>1</v>
      </c>
      <c r="U59" s="25" t="s">
        <v>117</v>
      </c>
      <c r="V59" s="25" t="str">
        <f>Giocatori!E6</f>
        <v>MANGIA</v>
      </c>
      <c r="W59" s="27" t="str">
        <f>Giocatori!E8</f>
        <v>CIPRIANI</v>
      </c>
      <c r="X59" s="55">
        <v>7</v>
      </c>
      <c r="Y59" s="27" t="s">
        <v>14</v>
      </c>
      <c r="Z59" s="26">
        <v>11</v>
      </c>
      <c r="AA59" s="26">
        <v>12</v>
      </c>
      <c r="AB59" s="27" t="s">
        <v>14</v>
      </c>
      <c r="AC59" s="26">
        <v>7</v>
      </c>
      <c r="AD59" s="26">
        <v>12</v>
      </c>
      <c r="AE59" s="27" t="s">
        <v>14</v>
      </c>
      <c r="AF59" s="26">
        <v>7</v>
      </c>
      <c r="AG59" s="27">
        <f t="shared" si="10"/>
        <v>3</v>
      </c>
      <c r="AH59" s="27" t="s">
        <v>14</v>
      </c>
      <c r="AI59" s="27">
        <f t="shared" si="11"/>
        <v>1</v>
      </c>
      <c r="AJ59" s="27">
        <f t="shared" si="12"/>
        <v>1</v>
      </c>
    </row>
    <row r="60" spans="1:36" ht="15" customHeight="1">
      <c r="A60" s="25" t="s">
        <v>110</v>
      </c>
      <c r="B60" s="25">
        <v>1</v>
      </c>
      <c r="C60" s="25" t="s">
        <v>118</v>
      </c>
      <c r="D60" s="25" t="str">
        <f>Giocatori!D7</f>
        <v>CIBIN</v>
      </c>
      <c r="E60" s="27" t="str">
        <f>Giocatori!D11</f>
        <v>PUNZO</v>
      </c>
      <c r="F60" s="26">
        <v>11</v>
      </c>
      <c r="G60" s="27" t="s">
        <v>14</v>
      </c>
      <c r="H60" s="26">
        <v>2</v>
      </c>
      <c r="I60" s="26">
        <v>12</v>
      </c>
      <c r="J60" s="27" t="s">
        <v>14</v>
      </c>
      <c r="K60" s="26">
        <v>6</v>
      </c>
      <c r="L60" s="26"/>
      <c r="M60" s="27" t="s">
        <v>14</v>
      </c>
      <c r="N60" s="26"/>
      <c r="O60" s="27">
        <f t="shared" si="7"/>
        <v>4</v>
      </c>
      <c r="P60" s="27" t="s">
        <v>14</v>
      </c>
      <c r="Q60" s="27">
        <f t="shared" si="8"/>
        <v>0</v>
      </c>
      <c r="R60" s="27">
        <f t="shared" si="9"/>
        <v>1</v>
      </c>
      <c r="S60" s="25" t="s">
        <v>110</v>
      </c>
      <c r="T60" s="25">
        <v>2</v>
      </c>
      <c r="U60" s="25" t="s">
        <v>118</v>
      </c>
      <c r="V60" s="25" t="str">
        <f>Giocatori!E7</f>
        <v>AMMENDOLIA</v>
      </c>
      <c r="W60" s="27" t="str">
        <f>Giocatori!E11</f>
        <v>ZINI</v>
      </c>
      <c r="X60" s="55">
        <v>6</v>
      </c>
      <c r="Y60" s="27" t="s">
        <v>14</v>
      </c>
      <c r="Z60" s="55">
        <v>11</v>
      </c>
      <c r="AA60" s="55">
        <v>12</v>
      </c>
      <c r="AB60" s="27" t="s">
        <v>14</v>
      </c>
      <c r="AC60" s="55">
        <v>10</v>
      </c>
      <c r="AD60" s="55">
        <v>7</v>
      </c>
      <c r="AE60" s="27" t="s">
        <v>14</v>
      </c>
      <c r="AF60" s="55">
        <v>11</v>
      </c>
      <c r="AG60" s="27">
        <f t="shared" si="10"/>
        <v>1</v>
      </c>
      <c r="AH60" s="27" t="s">
        <v>14</v>
      </c>
      <c r="AI60" s="27">
        <f t="shared" si="11"/>
        <v>3</v>
      </c>
      <c r="AJ60" s="27">
        <f t="shared" si="12"/>
        <v>1</v>
      </c>
    </row>
    <row r="61" spans="1:36" ht="15" customHeight="1">
      <c r="A61" s="25" t="s">
        <v>110</v>
      </c>
      <c r="B61" s="25">
        <v>4</v>
      </c>
      <c r="C61" s="25" t="s">
        <v>119</v>
      </c>
      <c r="D61" s="25" t="str">
        <f>Giocatori!D4</f>
        <v>MARCATO</v>
      </c>
      <c r="E61" s="25" t="str">
        <f>Giocatori!D9</f>
        <v>CORAGGIA</v>
      </c>
      <c r="F61" s="26">
        <v>12</v>
      </c>
      <c r="G61" s="27" t="s">
        <v>14</v>
      </c>
      <c r="H61" s="26">
        <v>2</v>
      </c>
      <c r="I61" s="26">
        <v>11</v>
      </c>
      <c r="J61" s="27" t="s">
        <v>14</v>
      </c>
      <c r="K61" s="26">
        <v>8</v>
      </c>
      <c r="L61" s="26"/>
      <c r="M61" s="27" t="s">
        <v>14</v>
      </c>
      <c r="N61" s="26"/>
      <c r="O61" s="27">
        <f t="shared" si="7"/>
        <v>4</v>
      </c>
      <c r="P61" s="27" t="s">
        <v>14</v>
      </c>
      <c r="Q61" s="27">
        <f t="shared" si="8"/>
        <v>0</v>
      </c>
      <c r="R61" s="27">
        <f t="shared" si="9"/>
        <v>1</v>
      </c>
      <c r="S61" s="25" t="s">
        <v>110</v>
      </c>
      <c r="T61" s="25">
        <v>1</v>
      </c>
      <c r="U61" s="25" t="s">
        <v>119</v>
      </c>
      <c r="V61" s="25" t="str">
        <f>Giocatori!E4</f>
        <v>DE FAZIO</v>
      </c>
      <c r="W61" s="25" t="str">
        <f>Giocatori!E9</f>
        <v>COMERRO</v>
      </c>
      <c r="X61" s="26">
        <v>12</v>
      </c>
      <c r="Y61" s="27" t="s">
        <v>14</v>
      </c>
      <c r="Z61" s="26">
        <v>0</v>
      </c>
      <c r="AA61" s="26">
        <v>11</v>
      </c>
      <c r="AB61" s="27" t="s">
        <v>14</v>
      </c>
      <c r="AC61" s="26">
        <v>3</v>
      </c>
      <c r="AD61" s="65"/>
      <c r="AE61" s="27" t="s">
        <v>14</v>
      </c>
      <c r="AF61" s="26"/>
      <c r="AG61" s="27">
        <f t="shared" si="10"/>
        <v>4</v>
      </c>
      <c r="AH61" s="27" t="s">
        <v>14</v>
      </c>
      <c r="AI61" s="27">
        <f t="shared" si="11"/>
        <v>0</v>
      </c>
      <c r="AJ61" s="27">
        <f t="shared" si="12"/>
        <v>1</v>
      </c>
    </row>
    <row r="62" spans="1:36" ht="15" customHeight="1">
      <c r="A62" s="25" t="s">
        <v>140</v>
      </c>
      <c r="B62" s="25">
        <v>1</v>
      </c>
      <c r="C62" s="25" t="s">
        <v>137</v>
      </c>
      <c r="D62" s="25" t="str">
        <f>Giocatori!D5</f>
        <v>BALBO</v>
      </c>
      <c r="E62" s="25" t="str">
        <f>Giocatori!D8</f>
        <v>STABILE</v>
      </c>
      <c r="F62" s="26">
        <v>12</v>
      </c>
      <c r="G62" s="27" t="s">
        <v>14</v>
      </c>
      <c r="H62" s="26">
        <v>8</v>
      </c>
      <c r="I62" s="26">
        <v>12</v>
      </c>
      <c r="J62" s="27" t="s">
        <v>14</v>
      </c>
      <c r="K62" s="26">
        <v>3</v>
      </c>
      <c r="L62" s="26"/>
      <c r="M62" s="27" t="s">
        <v>14</v>
      </c>
      <c r="N62" s="26"/>
      <c r="O62" s="27">
        <f t="shared" si="7"/>
        <v>4</v>
      </c>
      <c r="P62" s="27" t="s">
        <v>14</v>
      </c>
      <c r="Q62" s="27">
        <f t="shared" si="8"/>
        <v>0</v>
      </c>
      <c r="R62" s="27">
        <f t="shared" si="9"/>
        <v>1</v>
      </c>
      <c r="S62" s="25" t="s">
        <v>140</v>
      </c>
      <c r="T62" s="25">
        <v>2</v>
      </c>
      <c r="U62" s="25" t="s">
        <v>137</v>
      </c>
      <c r="V62" s="25" t="str">
        <f>Giocatori!E5</f>
        <v>BUTTITTA</v>
      </c>
      <c r="W62" s="25" t="str">
        <f>Giocatori!E8</f>
        <v>CIPRIANI</v>
      </c>
      <c r="X62" s="26">
        <v>12</v>
      </c>
      <c r="Y62" s="27" t="s">
        <v>14</v>
      </c>
      <c r="Z62" s="26">
        <v>8</v>
      </c>
      <c r="AA62" s="26">
        <v>6</v>
      </c>
      <c r="AB62" s="27" t="s">
        <v>14</v>
      </c>
      <c r="AC62" s="26">
        <v>11</v>
      </c>
      <c r="AD62" s="26">
        <v>11</v>
      </c>
      <c r="AE62" s="27" t="s">
        <v>14</v>
      </c>
      <c r="AF62" s="26">
        <v>2</v>
      </c>
      <c r="AG62" s="27">
        <f t="shared" si="10"/>
        <v>3</v>
      </c>
      <c r="AH62" s="27" t="s">
        <v>14</v>
      </c>
      <c r="AI62" s="27">
        <f t="shared" si="11"/>
        <v>1</v>
      </c>
      <c r="AJ62" s="27">
        <f t="shared" si="12"/>
        <v>1</v>
      </c>
    </row>
    <row r="63" spans="1:36" ht="15" customHeight="1">
      <c r="A63" s="25" t="s">
        <v>140</v>
      </c>
      <c r="B63" s="25">
        <v>3</v>
      </c>
      <c r="C63" s="25" t="s">
        <v>138</v>
      </c>
      <c r="D63" s="25" t="str">
        <f>Giocatori!D6</f>
        <v>SARLI</v>
      </c>
      <c r="E63" s="25" t="str">
        <f>Giocatori!D7</f>
        <v>CIBIN</v>
      </c>
      <c r="F63" s="26">
        <v>5</v>
      </c>
      <c r="G63" s="27">
        <v>12</v>
      </c>
      <c r="H63" s="26">
        <v>12</v>
      </c>
      <c r="I63" s="26">
        <v>5</v>
      </c>
      <c r="J63" s="27" t="s">
        <v>14</v>
      </c>
      <c r="K63" s="26">
        <v>12</v>
      </c>
      <c r="L63" s="26"/>
      <c r="M63" s="27" t="s">
        <v>14</v>
      </c>
      <c r="N63" s="26"/>
      <c r="O63" s="27">
        <f t="shared" si="7"/>
        <v>0</v>
      </c>
      <c r="P63" s="27" t="s">
        <v>14</v>
      </c>
      <c r="Q63" s="27">
        <f t="shared" si="8"/>
        <v>4</v>
      </c>
      <c r="R63" s="27">
        <f t="shared" si="9"/>
        <v>1</v>
      </c>
      <c r="S63" s="25" t="s">
        <v>140</v>
      </c>
      <c r="T63" s="25">
        <v>4</v>
      </c>
      <c r="U63" s="25" t="s">
        <v>138</v>
      </c>
      <c r="V63" s="25" t="str">
        <f>Giocatori!E6</f>
        <v>MANGIA</v>
      </c>
      <c r="W63" s="25" t="str">
        <f>Giocatori!E7</f>
        <v>AMMENDOLIA</v>
      </c>
      <c r="X63" s="26">
        <v>11</v>
      </c>
      <c r="Y63" s="27" t="s">
        <v>14</v>
      </c>
      <c r="Z63" s="26">
        <v>8</v>
      </c>
      <c r="AA63" s="26">
        <v>10</v>
      </c>
      <c r="AB63" s="27" t="s">
        <v>14</v>
      </c>
      <c r="AC63" s="26">
        <v>12</v>
      </c>
      <c r="AD63" s="26">
        <v>6</v>
      </c>
      <c r="AE63" s="27" t="s">
        <v>14</v>
      </c>
      <c r="AF63" s="26">
        <v>12</v>
      </c>
      <c r="AG63" s="27">
        <f t="shared" si="10"/>
        <v>1</v>
      </c>
      <c r="AH63" s="27" t="s">
        <v>14</v>
      </c>
      <c r="AI63" s="27">
        <f t="shared" si="11"/>
        <v>3</v>
      </c>
      <c r="AJ63" s="27">
        <f t="shared" si="12"/>
        <v>1</v>
      </c>
    </row>
    <row r="64" spans="1:36" ht="15" customHeight="1">
      <c r="A64" s="25" t="s">
        <v>140</v>
      </c>
      <c r="B64" s="25">
        <v>2</v>
      </c>
      <c r="C64" s="25" t="s">
        <v>139</v>
      </c>
      <c r="D64" s="25" t="str">
        <f>Giocatori!D10</f>
        <v>CASARO</v>
      </c>
      <c r="E64" s="25" t="str">
        <f>Giocatori!D11</f>
        <v>PUNZO</v>
      </c>
      <c r="F64" s="26">
        <v>11</v>
      </c>
      <c r="G64" s="27" t="s">
        <v>14</v>
      </c>
      <c r="H64" s="26">
        <v>3</v>
      </c>
      <c r="I64" s="26">
        <v>12</v>
      </c>
      <c r="J64" s="27" t="s">
        <v>14</v>
      </c>
      <c r="K64" s="26">
        <v>1</v>
      </c>
      <c r="L64" s="26"/>
      <c r="M64" s="27" t="s">
        <v>14</v>
      </c>
      <c r="N64" s="26"/>
      <c r="O64" s="27">
        <f t="shared" si="7"/>
        <v>4</v>
      </c>
      <c r="P64" s="27" t="s">
        <v>14</v>
      </c>
      <c r="Q64" s="27">
        <f t="shared" si="8"/>
        <v>0</v>
      </c>
      <c r="R64" s="27">
        <f t="shared" si="9"/>
        <v>1</v>
      </c>
      <c r="S64" s="25" t="s">
        <v>140</v>
      </c>
      <c r="T64" s="25">
        <v>3</v>
      </c>
      <c r="U64" s="25" t="s">
        <v>139</v>
      </c>
      <c r="V64" s="25" t="str">
        <f>Giocatori!E10</f>
        <v>VALENA</v>
      </c>
      <c r="W64" s="25" t="str">
        <f>Giocatori!E11</f>
        <v>ZINI</v>
      </c>
      <c r="X64" s="26">
        <v>5</v>
      </c>
      <c r="Y64" s="27" t="s">
        <v>14</v>
      </c>
      <c r="Z64" s="26">
        <v>12</v>
      </c>
      <c r="AA64" s="26">
        <v>8</v>
      </c>
      <c r="AB64" s="27" t="s">
        <v>14</v>
      </c>
      <c r="AC64" s="26">
        <v>11</v>
      </c>
      <c r="AD64" s="26"/>
      <c r="AE64" s="27" t="s">
        <v>14</v>
      </c>
      <c r="AF64" s="26"/>
      <c r="AG64" s="27">
        <f t="shared" si="10"/>
        <v>0</v>
      </c>
      <c r="AH64" s="27" t="s">
        <v>14</v>
      </c>
      <c r="AI64" s="27">
        <f t="shared" si="11"/>
        <v>4</v>
      </c>
      <c r="AJ64" s="27">
        <f t="shared" si="12"/>
        <v>1</v>
      </c>
    </row>
    <row r="65" spans="1:37" ht="15" customHeight="1">
      <c r="A65" s="25" t="s">
        <v>140</v>
      </c>
      <c r="B65" s="25">
        <v>3</v>
      </c>
      <c r="C65" s="25" t="s">
        <v>121</v>
      </c>
      <c r="D65" s="25" t="str">
        <f>Giocatori!D4</f>
        <v>MARCATO</v>
      </c>
      <c r="E65" s="27" t="str">
        <f>Giocatori!D8</f>
        <v>STABILE</v>
      </c>
      <c r="F65" s="26">
        <v>11</v>
      </c>
      <c r="G65" s="27" t="s">
        <v>14</v>
      </c>
      <c r="H65" s="26">
        <v>1</v>
      </c>
      <c r="I65" s="26">
        <v>11</v>
      </c>
      <c r="J65" s="27" t="s">
        <v>14</v>
      </c>
      <c r="K65" s="26">
        <v>8</v>
      </c>
      <c r="L65" s="26"/>
      <c r="M65" s="27" t="s">
        <v>14</v>
      </c>
      <c r="N65" s="26"/>
      <c r="O65" s="27">
        <f t="shared" si="7"/>
        <v>4</v>
      </c>
      <c r="P65" s="27" t="s">
        <v>14</v>
      </c>
      <c r="Q65" s="27">
        <f t="shared" si="8"/>
        <v>0</v>
      </c>
      <c r="R65" s="27">
        <f t="shared" si="9"/>
        <v>1</v>
      </c>
      <c r="S65" s="25" t="s">
        <v>140</v>
      </c>
      <c r="T65" s="25">
        <v>4</v>
      </c>
      <c r="U65" s="25" t="s">
        <v>121</v>
      </c>
      <c r="V65" s="25" t="str">
        <f>Giocatori!E4</f>
        <v>DE FAZIO</v>
      </c>
      <c r="W65" s="27" t="str">
        <f>Giocatori!E8</f>
        <v>CIPRIANI</v>
      </c>
      <c r="X65" s="26">
        <v>12</v>
      </c>
      <c r="Y65" s="27" t="s">
        <v>14</v>
      </c>
      <c r="Z65" s="26">
        <v>3</v>
      </c>
      <c r="AA65" s="26">
        <v>12</v>
      </c>
      <c r="AB65" s="27" t="s">
        <v>14</v>
      </c>
      <c r="AC65" s="26">
        <v>5</v>
      </c>
      <c r="AD65" s="26"/>
      <c r="AE65" s="27" t="s">
        <v>14</v>
      </c>
      <c r="AF65" s="26"/>
      <c r="AG65" s="27">
        <f t="shared" si="10"/>
        <v>4</v>
      </c>
      <c r="AH65" s="27" t="s">
        <v>14</v>
      </c>
      <c r="AI65" s="27">
        <f t="shared" si="11"/>
        <v>0</v>
      </c>
      <c r="AJ65" s="27">
        <f t="shared" si="12"/>
        <v>1</v>
      </c>
      <c r="AK65" s="64"/>
    </row>
    <row r="66" spans="1:36" ht="15" customHeight="1">
      <c r="A66" s="25" t="s">
        <v>140</v>
      </c>
      <c r="B66" s="25">
        <v>4</v>
      </c>
      <c r="C66" s="25" t="s">
        <v>122</v>
      </c>
      <c r="D66" s="25" t="str">
        <f>Giocatori!D5</f>
        <v>BALBO</v>
      </c>
      <c r="E66" s="27" t="str">
        <f>Giocatori!D7</f>
        <v>CIBIN</v>
      </c>
      <c r="F66" s="26">
        <v>11</v>
      </c>
      <c r="G66" s="27" t="s">
        <v>14</v>
      </c>
      <c r="H66" s="26">
        <v>1</v>
      </c>
      <c r="I66" s="26">
        <v>12</v>
      </c>
      <c r="J66" s="27" t="s">
        <v>14</v>
      </c>
      <c r="K66" s="26">
        <v>3</v>
      </c>
      <c r="L66" s="26"/>
      <c r="M66" s="27" t="s">
        <v>14</v>
      </c>
      <c r="N66" s="26"/>
      <c r="O66" s="27">
        <f t="shared" si="7"/>
        <v>4</v>
      </c>
      <c r="P66" s="27" t="s">
        <v>14</v>
      </c>
      <c r="Q66" s="27">
        <f t="shared" si="8"/>
        <v>0</v>
      </c>
      <c r="R66" s="27">
        <f t="shared" si="9"/>
        <v>1</v>
      </c>
      <c r="S66" s="25" t="s">
        <v>140</v>
      </c>
      <c r="T66" s="25">
        <v>1</v>
      </c>
      <c r="U66" s="25" t="s">
        <v>122</v>
      </c>
      <c r="V66" s="25" t="str">
        <f>Giocatori!E5</f>
        <v>BUTTITTA</v>
      </c>
      <c r="W66" s="27" t="str">
        <f>Giocatori!E7</f>
        <v>AMMENDOLIA</v>
      </c>
      <c r="X66" s="55">
        <v>12</v>
      </c>
      <c r="Y66" s="27" t="s">
        <v>14</v>
      </c>
      <c r="Z66" s="55">
        <v>2</v>
      </c>
      <c r="AA66" s="55">
        <v>11</v>
      </c>
      <c r="AB66" s="27" t="s">
        <v>14</v>
      </c>
      <c r="AC66" s="55">
        <v>2</v>
      </c>
      <c r="AD66" s="26"/>
      <c r="AE66" s="27" t="s">
        <v>14</v>
      </c>
      <c r="AF66" s="26"/>
      <c r="AG66" s="27">
        <f t="shared" si="10"/>
        <v>4</v>
      </c>
      <c r="AH66" s="27" t="s">
        <v>14</v>
      </c>
      <c r="AI66" s="27">
        <f t="shared" si="11"/>
        <v>0</v>
      </c>
      <c r="AJ66" s="27">
        <f t="shared" si="12"/>
        <v>1</v>
      </c>
    </row>
    <row r="67" spans="1:36" ht="15" customHeight="1">
      <c r="A67" s="25" t="s">
        <v>140</v>
      </c>
      <c r="B67" s="25">
        <v>1</v>
      </c>
      <c r="C67" s="25" t="s">
        <v>123</v>
      </c>
      <c r="D67" s="25" t="str">
        <f>Giocatori!D6</f>
        <v>SARLI</v>
      </c>
      <c r="E67" s="27" t="str">
        <f>Giocatori!D11</f>
        <v>PUNZO</v>
      </c>
      <c r="F67" s="26">
        <v>12</v>
      </c>
      <c r="G67" s="27" t="s">
        <v>14</v>
      </c>
      <c r="H67" s="26">
        <v>0</v>
      </c>
      <c r="I67" s="26">
        <v>12</v>
      </c>
      <c r="J67" s="27" t="s">
        <v>14</v>
      </c>
      <c r="K67" s="26">
        <v>1</v>
      </c>
      <c r="L67" s="26"/>
      <c r="M67" s="27" t="s">
        <v>14</v>
      </c>
      <c r="N67" s="26"/>
      <c r="O67" s="27">
        <f t="shared" si="7"/>
        <v>4</v>
      </c>
      <c r="P67" s="27" t="s">
        <v>14</v>
      </c>
      <c r="Q67" s="27">
        <f t="shared" si="8"/>
        <v>0</v>
      </c>
      <c r="R67" s="27">
        <f t="shared" si="9"/>
        <v>1</v>
      </c>
      <c r="S67" s="25" t="s">
        <v>140</v>
      </c>
      <c r="T67" s="25">
        <v>2</v>
      </c>
      <c r="U67" s="25" t="s">
        <v>123</v>
      </c>
      <c r="V67" s="25" t="str">
        <f>Giocatori!E6</f>
        <v>MANGIA</v>
      </c>
      <c r="W67" s="27" t="str">
        <f>Giocatori!E11</f>
        <v>ZINI</v>
      </c>
      <c r="X67" s="26">
        <v>8</v>
      </c>
      <c r="Y67" s="27" t="s">
        <v>14</v>
      </c>
      <c r="Z67" s="26">
        <v>11</v>
      </c>
      <c r="AA67" s="26">
        <v>12</v>
      </c>
      <c r="AB67" s="27" t="s">
        <v>14</v>
      </c>
      <c r="AC67" s="26">
        <v>7</v>
      </c>
      <c r="AD67" s="26">
        <v>8</v>
      </c>
      <c r="AE67" s="27" t="s">
        <v>14</v>
      </c>
      <c r="AF67" s="26">
        <v>11</v>
      </c>
      <c r="AG67" s="27">
        <f t="shared" si="10"/>
        <v>1</v>
      </c>
      <c r="AH67" s="27" t="s">
        <v>14</v>
      </c>
      <c r="AI67" s="27">
        <f t="shared" si="11"/>
        <v>3</v>
      </c>
      <c r="AJ67" s="27">
        <f t="shared" si="12"/>
        <v>1</v>
      </c>
    </row>
    <row r="68" spans="1:36" ht="15" customHeight="1">
      <c r="A68" s="25" t="s">
        <v>140</v>
      </c>
      <c r="B68" s="25">
        <v>2</v>
      </c>
      <c r="C68" s="25" t="s">
        <v>124</v>
      </c>
      <c r="D68" s="25" t="str">
        <f>Giocatori!D9</f>
        <v>CORAGGIA</v>
      </c>
      <c r="E68" s="27" t="str">
        <f>Giocatori!D10</f>
        <v>CASARO</v>
      </c>
      <c r="F68" s="26">
        <v>2</v>
      </c>
      <c r="G68" s="27" t="s">
        <v>14</v>
      </c>
      <c r="H68" s="26">
        <v>11</v>
      </c>
      <c r="I68" s="26">
        <v>9</v>
      </c>
      <c r="J68" s="27" t="s">
        <v>14</v>
      </c>
      <c r="K68" s="26">
        <v>12</v>
      </c>
      <c r="L68" s="26"/>
      <c r="M68" s="27" t="s">
        <v>14</v>
      </c>
      <c r="N68" s="26"/>
      <c r="O68" s="27">
        <f t="shared" si="7"/>
        <v>0</v>
      </c>
      <c r="P68" s="27" t="s">
        <v>14</v>
      </c>
      <c r="Q68" s="27">
        <f t="shared" si="8"/>
        <v>4</v>
      </c>
      <c r="R68" s="27">
        <f t="shared" si="9"/>
        <v>1</v>
      </c>
      <c r="S68" s="25" t="s">
        <v>140</v>
      </c>
      <c r="T68" s="25">
        <v>3</v>
      </c>
      <c r="U68" s="25" t="s">
        <v>124</v>
      </c>
      <c r="V68" s="25" t="str">
        <f>Giocatori!E9</f>
        <v>COMERRO</v>
      </c>
      <c r="W68" s="27" t="str">
        <f>Giocatori!E10</f>
        <v>VALENA</v>
      </c>
      <c r="X68" s="26">
        <v>12</v>
      </c>
      <c r="Y68" s="27" t="s">
        <v>14</v>
      </c>
      <c r="Z68" s="26">
        <v>6</v>
      </c>
      <c r="AA68" s="26">
        <v>11</v>
      </c>
      <c r="AB68" s="27" t="s">
        <v>14</v>
      </c>
      <c r="AC68" s="26">
        <v>6</v>
      </c>
      <c r="AD68" s="26"/>
      <c r="AE68" s="27" t="s">
        <v>14</v>
      </c>
      <c r="AF68" s="55"/>
      <c r="AG68" s="27">
        <f t="shared" si="10"/>
        <v>4</v>
      </c>
      <c r="AH68" s="27" t="s">
        <v>14</v>
      </c>
      <c r="AI68" s="27">
        <f t="shared" si="11"/>
        <v>0</v>
      </c>
      <c r="AJ68" s="27">
        <f t="shared" si="12"/>
        <v>1</v>
      </c>
    </row>
    <row r="69" spans="1:37" ht="15" customHeight="1">
      <c r="A69" s="25" t="s">
        <v>140</v>
      </c>
      <c r="B69" s="25">
        <v>1</v>
      </c>
      <c r="C69" s="25" t="s">
        <v>125</v>
      </c>
      <c r="D69" s="25" t="str">
        <f>Giocatori!D4</f>
        <v>MARCATO</v>
      </c>
      <c r="E69" s="27" t="str">
        <f>Giocatori!D7</f>
        <v>CIBIN</v>
      </c>
      <c r="F69" s="26">
        <v>11</v>
      </c>
      <c r="G69" s="27" t="s">
        <v>14</v>
      </c>
      <c r="H69" s="26">
        <v>1</v>
      </c>
      <c r="I69" s="26">
        <v>11</v>
      </c>
      <c r="J69" s="27" t="s">
        <v>14</v>
      </c>
      <c r="K69" s="26">
        <v>2</v>
      </c>
      <c r="L69" s="26"/>
      <c r="M69" s="27" t="s">
        <v>14</v>
      </c>
      <c r="N69" s="26"/>
      <c r="O69" s="27">
        <f t="shared" si="7"/>
        <v>4</v>
      </c>
      <c r="P69" s="27" t="s">
        <v>14</v>
      </c>
      <c r="Q69" s="27">
        <f t="shared" si="8"/>
        <v>0</v>
      </c>
      <c r="R69" s="27">
        <f t="shared" si="9"/>
        <v>1</v>
      </c>
      <c r="S69" s="25" t="s">
        <v>140</v>
      </c>
      <c r="T69" s="25">
        <v>2</v>
      </c>
      <c r="U69" s="25" t="s">
        <v>125</v>
      </c>
      <c r="V69" s="25" t="str">
        <f>Giocatori!E4</f>
        <v>DE FAZIO</v>
      </c>
      <c r="W69" s="27" t="str">
        <f>Giocatori!E7</f>
        <v>AMMENDOLIA</v>
      </c>
      <c r="X69" s="55">
        <v>12</v>
      </c>
      <c r="Y69" s="27" t="s">
        <v>14</v>
      </c>
      <c r="Z69" s="55">
        <v>2</v>
      </c>
      <c r="AA69" s="55">
        <v>4</v>
      </c>
      <c r="AB69" s="27" t="s">
        <v>14</v>
      </c>
      <c r="AC69" s="55">
        <v>11</v>
      </c>
      <c r="AD69" s="55">
        <v>12</v>
      </c>
      <c r="AE69" s="27" t="s">
        <v>14</v>
      </c>
      <c r="AF69" s="55">
        <v>6</v>
      </c>
      <c r="AG69" s="27">
        <f t="shared" si="10"/>
        <v>3</v>
      </c>
      <c r="AH69" s="27" t="s">
        <v>14</v>
      </c>
      <c r="AI69" s="27">
        <f t="shared" si="11"/>
        <v>1</v>
      </c>
      <c r="AJ69" s="27">
        <f t="shared" si="12"/>
        <v>1</v>
      </c>
      <c r="AK69" s="64"/>
    </row>
    <row r="70" spans="1:36" ht="15" customHeight="1">
      <c r="A70" s="25" t="s">
        <v>140</v>
      </c>
      <c r="B70" s="25">
        <v>2</v>
      </c>
      <c r="C70" s="25" t="s">
        <v>126</v>
      </c>
      <c r="D70" s="25" t="str">
        <f>Giocatori!D5</f>
        <v>BALBO</v>
      </c>
      <c r="E70" s="27" t="str">
        <f>Giocatori!D6</f>
        <v>SARLI</v>
      </c>
      <c r="F70" s="26">
        <v>12</v>
      </c>
      <c r="G70" s="27" t="s">
        <v>14</v>
      </c>
      <c r="H70" s="26">
        <v>7</v>
      </c>
      <c r="I70" s="26">
        <v>11</v>
      </c>
      <c r="J70" s="27" t="s">
        <v>14</v>
      </c>
      <c r="K70" s="26">
        <v>4</v>
      </c>
      <c r="L70" s="26"/>
      <c r="M70" s="27" t="s">
        <v>14</v>
      </c>
      <c r="N70" s="26"/>
      <c r="O70" s="27">
        <f t="shared" si="7"/>
        <v>4</v>
      </c>
      <c r="P70" s="27" t="s">
        <v>14</v>
      </c>
      <c r="Q70" s="27">
        <f t="shared" si="8"/>
        <v>0</v>
      </c>
      <c r="R70" s="27">
        <f t="shared" si="9"/>
        <v>1</v>
      </c>
      <c r="S70" s="25" t="s">
        <v>140</v>
      </c>
      <c r="T70" s="25">
        <v>3</v>
      </c>
      <c r="U70" s="25" t="s">
        <v>126</v>
      </c>
      <c r="V70" s="25" t="str">
        <f>Giocatori!E5</f>
        <v>BUTTITTA</v>
      </c>
      <c r="W70" s="27" t="str">
        <f>Giocatori!E6</f>
        <v>MANGIA</v>
      </c>
      <c r="X70" s="26">
        <v>11</v>
      </c>
      <c r="Y70" s="27" t="s">
        <v>14</v>
      </c>
      <c r="Z70" s="26">
        <v>2</v>
      </c>
      <c r="AA70" s="26">
        <v>11</v>
      </c>
      <c r="AB70" s="27" t="s">
        <v>14</v>
      </c>
      <c r="AC70" s="26">
        <v>6</v>
      </c>
      <c r="AD70" s="26"/>
      <c r="AE70" s="27" t="s">
        <v>14</v>
      </c>
      <c r="AF70" s="26"/>
      <c r="AG70" s="27">
        <f t="shared" si="10"/>
        <v>4</v>
      </c>
      <c r="AH70" s="27" t="s">
        <v>14</v>
      </c>
      <c r="AI70" s="27">
        <f t="shared" si="11"/>
        <v>0</v>
      </c>
      <c r="AJ70" s="27">
        <f t="shared" si="12"/>
        <v>1</v>
      </c>
    </row>
    <row r="71" spans="1:36" ht="15" customHeight="1">
      <c r="A71" s="25" t="s">
        <v>140</v>
      </c>
      <c r="B71" s="25">
        <v>4</v>
      </c>
      <c r="C71" s="25" t="s">
        <v>127</v>
      </c>
      <c r="D71" s="25" t="str">
        <f>Giocatori!D9</f>
        <v>CORAGGIA</v>
      </c>
      <c r="E71" s="27" t="str">
        <f>Giocatori!D11</f>
        <v>PUNZO</v>
      </c>
      <c r="F71" s="26">
        <v>12</v>
      </c>
      <c r="G71" s="27" t="s">
        <v>14</v>
      </c>
      <c r="H71" s="26">
        <v>4</v>
      </c>
      <c r="I71" s="26">
        <v>12</v>
      </c>
      <c r="J71" s="27" t="s">
        <v>14</v>
      </c>
      <c r="K71" s="26">
        <v>4</v>
      </c>
      <c r="L71" s="26"/>
      <c r="M71" s="27" t="s">
        <v>14</v>
      </c>
      <c r="N71" s="26"/>
      <c r="O71" s="27">
        <f t="shared" si="7"/>
        <v>4</v>
      </c>
      <c r="P71" s="27" t="s">
        <v>14</v>
      </c>
      <c r="Q71" s="27">
        <f t="shared" si="8"/>
        <v>0</v>
      </c>
      <c r="R71" s="27">
        <f t="shared" si="9"/>
        <v>1</v>
      </c>
      <c r="S71" s="25" t="s">
        <v>140</v>
      </c>
      <c r="T71" s="25">
        <v>1</v>
      </c>
      <c r="U71" s="25" t="s">
        <v>127</v>
      </c>
      <c r="V71" s="25" t="str">
        <f>Giocatori!E9</f>
        <v>COMERRO</v>
      </c>
      <c r="W71" s="27" t="str">
        <f>Giocatori!E11</f>
        <v>ZINI</v>
      </c>
      <c r="X71" s="26">
        <v>0</v>
      </c>
      <c r="Y71" s="27" t="s">
        <v>14</v>
      </c>
      <c r="Z71" s="26">
        <v>11</v>
      </c>
      <c r="AA71" s="26">
        <v>13</v>
      </c>
      <c r="AB71" s="27" t="s">
        <v>14</v>
      </c>
      <c r="AC71" s="26">
        <v>10</v>
      </c>
      <c r="AD71" s="26">
        <v>7</v>
      </c>
      <c r="AE71" s="27" t="s">
        <v>14</v>
      </c>
      <c r="AF71" s="26">
        <v>12</v>
      </c>
      <c r="AG71" s="27">
        <f t="shared" si="10"/>
        <v>1</v>
      </c>
      <c r="AH71" s="27" t="s">
        <v>14</v>
      </c>
      <c r="AI71" s="27">
        <f t="shared" si="11"/>
        <v>3</v>
      </c>
      <c r="AJ71" s="27">
        <f t="shared" si="12"/>
        <v>1</v>
      </c>
    </row>
    <row r="72" spans="1:36" ht="15" customHeight="1">
      <c r="A72" s="25" t="s">
        <v>140</v>
      </c>
      <c r="B72" s="25">
        <v>3</v>
      </c>
      <c r="C72" s="25" t="s">
        <v>128</v>
      </c>
      <c r="D72" s="25" t="str">
        <f>Giocatori!D8</f>
        <v>STABILE</v>
      </c>
      <c r="E72" s="25" t="str">
        <f>Giocatori!D10</f>
        <v>CASARO</v>
      </c>
      <c r="F72" s="26">
        <v>8</v>
      </c>
      <c r="G72" s="27" t="s">
        <v>14</v>
      </c>
      <c r="H72" s="26">
        <v>12</v>
      </c>
      <c r="I72" s="26">
        <v>7</v>
      </c>
      <c r="J72" s="27" t="s">
        <v>14</v>
      </c>
      <c r="K72" s="26">
        <v>11</v>
      </c>
      <c r="L72" s="26"/>
      <c r="M72" s="27" t="s">
        <v>14</v>
      </c>
      <c r="N72" s="26"/>
      <c r="O72" s="27">
        <f t="shared" si="7"/>
        <v>0</v>
      </c>
      <c r="P72" s="27" t="s">
        <v>14</v>
      </c>
      <c r="Q72" s="27">
        <f t="shared" si="8"/>
        <v>4</v>
      </c>
      <c r="R72" s="27">
        <f t="shared" si="9"/>
        <v>1</v>
      </c>
      <c r="S72" s="25" t="s">
        <v>140</v>
      </c>
      <c r="T72" s="25">
        <v>4</v>
      </c>
      <c r="U72" s="25" t="s">
        <v>128</v>
      </c>
      <c r="V72" s="25" t="str">
        <f>Giocatori!E8</f>
        <v>CIPRIANI</v>
      </c>
      <c r="W72" s="25" t="str">
        <f>Giocatori!E10</f>
        <v>VALENA</v>
      </c>
      <c r="X72" s="26">
        <v>12</v>
      </c>
      <c r="Y72" s="27" t="s">
        <v>14</v>
      </c>
      <c r="Z72" s="26">
        <v>2</v>
      </c>
      <c r="AA72" s="26">
        <v>12</v>
      </c>
      <c r="AB72" s="27" t="s">
        <v>14</v>
      </c>
      <c r="AC72" s="26">
        <v>2</v>
      </c>
      <c r="AD72" s="26"/>
      <c r="AE72" s="27" t="s">
        <v>14</v>
      </c>
      <c r="AF72" s="26"/>
      <c r="AG72" s="27">
        <f t="shared" si="10"/>
        <v>4</v>
      </c>
      <c r="AH72" s="27" t="s">
        <v>14</v>
      </c>
      <c r="AI72" s="27">
        <f t="shared" si="11"/>
        <v>0</v>
      </c>
      <c r="AJ72" s="27">
        <f t="shared" si="12"/>
        <v>1</v>
      </c>
    </row>
    <row r="73" spans="1:36" ht="15" customHeight="1">
      <c r="A73" s="25" t="s">
        <v>140</v>
      </c>
      <c r="B73" s="25">
        <v>1</v>
      </c>
      <c r="C73" s="25" t="s">
        <v>129</v>
      </c>
      <c r="D73" s="25" t="str">
        <f>Giocatori!D4</f>
        <v>MARCATO</v>
      </c>
      <c r="E73" s="27" t="str">
        <f>Giocatori!D6</f>
        <v>SARLI</v>
      </c>
      <c r="F73" s="26">
        <v>12</v>
      </c>
      <c r="G73" s="27" t="s">
        <v>14</v>
      </c>
      <c r="H73" s="26">
        <v>0</v>
      </c>
      <c r="I73" s="26">
        <v>11</v>
      </c>
      <c r="J73" s="27" t="s">
        <v>14</v>
      </c>
      <c r="K73" s="26">
        <v>7</v>
      </c>
      <c r="L73" s="26"/>
      <c r="M73" s="27" t="s">
        <v>14</v>
      </c>
      <c r="N73" s="26"/>
      <c r="O73" s="27">
        <f t="shared" si="7"/>
        <v>4</v>
      </c>
      <c r="P73" s="27" t="s">
        <v>14</v>
      </c>
      <c r="Q73" s="27">
        <f t="shared" si="8"/>
        <v>0</v>
      </c>
      <c r="R73" s="27">
        <f t="shared" si="9"/>
        <v>1</v>
      </c>
      <c r="S73" s="25" t="s">
        <v>140</v>
      </c>
      <c r="T73" s="25">
        <v>2</v>
      </c>
      <c r="U73" s="25" t="s">
        <v>129</v>
      </c>
      <c r="V73" s="25" t="str">
        <f>Giocatori!E4</f>
        <v>DE FAZIO</v>
      </c>
      <c r="W73" s="27" t="str">
        <f>Giocatori!E6</f>
        <v>MANGIA</v>
      </c>
      <c r="X73" s="26">
        <v>11</v>
      </c>
      <c r="Y73" s="27" t="s">
        <v>14</v>
      </c>
      <c r="Z73" s="26">
        <v>3</v>
      </c>
      <c r="AA73" s="26">
        <v>11</v>
      </c>
      <c r="AB73" s="27" t="s">
        <v>14</v>
      </c>
      <c r="AC73" s="26">
        <v>4</v>
      </c>
      <c r="AD73" s="26"/>
      <c r="AE73" s="27" t="s">
        <v>14</v>
      </c>
      <c r="AF73" s="26"/>
      <c r="AG73" s="27">
        <f t="shared" si="10"/>
        <v>4</v>
      </c>
      <c r="AH73" s="27" t="s">
        <v>14</v>
      </c>
      <c r="AI73" s="27">
        <f t="shared" si="11"/>
        <v>0</v>
      </c>
      <c r="AJ73" s="27">
        <f t="shared" si="12"/>
        <v>1</v>
      </c>
    </row>
    <row r="74" spans="1:36" ht="15" customHeight="1">
      <c r="A74" s="25" t="s">
        <v>140</v>
      </c>
      <c r="B74" s="25">
        <v>3</v>
      </c>
      <c r="C74" s="25" t="s">
        <v>130</v>
      </c>
      <c r="D74" s="25" t="str">
        <f>Giocatori!D5</f>
        <v>BALBO</v>
      </c>
      <c r="E74" s="25" t="str">
        <f>Giocatori!D11</f>
        <v>PUNZO</v>
      </c>
      <c r="F74" s="26">
        <v>12</v>
      </c>
      <c r="G74" s="27" t="s">
        <v>14</v>
      </c>
      <c r="H74" s="26">
        <v>4</v>
      </c>
      <c r="I74" s="26">
        <v>12</v>
      </c>
      <c r="J74" s="27" t="s">
        <v>14</v>
      </c>
      <c r="K74" s="26">
        <v>2</v>
      </c>
      <c r="L74" s="26"/>
      <c r="M74" s="27" t="s">
        <v>14</v>
      </c>
      <c r="N74" s="26"/>
      <c r="O74" s="27">
        <f t="shared" si="7"/>
        <v>4</v>
      </c>
      <c r="P74" s="27" t="s">
        <v>14</v>
      </c>
      <c r="Q74" s="27">
        <f t="shared" si="8"/>
        <v>0</v>
      </c>
      <c r="R74" s="27">
        <f t="shared" si="9"/>
        <v>1</v>
      </c>
      <c r="S74" s="25" t="s">
        <v>140</v>
      </c>
      <c r="T74" s="25">
        <v>4</v>
      </c>
      <c r="U74" s="25" t="s">
        <v>130</v>
      </c>
      <c r="V74" s="25" t="str">
        <f>Giocatori!E5</f>
        <v>BUTTITTA</v>
      </c>
      <c r="W74" s="25" t="str">
        <f>Giocatori!E11</f>
        <v>ZINI</v>
      </c>
      <c r="X74" s="26">
        <v>11</v>
      </c>
      <c r="Y74" s="27" t="s">
        <v>14</v>
      </c>
      <c r="Z74" s="55">
        <v>8</v>
      </c>
      <c r="AA74" s="26">
        <v>11</v>
      </c>
      <c r="AB74" s="27" t="s">
        <v>14</v>
      </c>
      <c r="AC74" s="55">
        <v>9</v>
      </c>
      <c r="AD74" s="26"/>
      <c r="AE74" s="27" t="s">
        <v>14</v>
      </c>
      <c r="AF74" s="26"/>
      <c r="AG74" s="27">
        <f t="shared" si="10"/>
        <v>4</v>
      </c>
      <c r="AH74" s="27" t="s">
        <v>14</v>
      </c>
      <c r="AI74" s="27">
        <f t="shared" si="11"/>
        <v>0</v>
      </c>
      <c r="AJ74" s="27">
        <f t="shared" si="12"/>
        <v>1</v>
      </c>
    </row>
    <row r="75" spans="1:36" ht="15" customHeight="1">
      <c r="A75" s="25" t="s">
        <v>140</v>
      </c>
      <c r="B75" s="25">
        <v>4</v>
      </c>
      <c r="C75" s="25" t="s">
        <v>131</v>
      </c>
      <c r="D75" s="25" t="str">
        <f>Giocatori!D7</f>
        <v>CIBIN</v>
      </c>
      <c r="E75" s="27" t="str">
        <f>Giocatori!D10</f>
        <v>CASARO</v>
      </c>
      <c r="F75" s="26">
        <v>7</v>
      </c>
      <c r="G75" s="27" t="s">
        <v>14</v>
      </c>
      <c r="H75" s="26">
        <v>11</v>
      </c>
      <c r="I75" s="26">
        <v>2</v>
      </c>
      <c r="J75" s="27" t="s">
        <v>14</v>
      </c>
      <c r="K75" s="26">
        <v>11</v>
      </c>
      <c r="L75" s="26"/>
      <c r="M75" s="27" t="s">
        <v>14</v>
      </c>
      <c r="N75" s="26"/>
      <c r="O75" s="27">
        <f t="shared" si="7"/>
        <v>0</v>
      </c>
      <c r="P75" s="27" t="s">
        <v>14</v>
      </c>
      <c r="Q75" s="27">
        <f t="shared" si="8"/>
        <v>4</v>
      </c>
      <c r="R75" s="27">
        <f t="shared" si="9"/>
        <v>1</v>
      </c>
      <c r="S75" s="25" t="s">
        <v>140</v>
      </c>
      <c r="T75" s="25">
        <v>1</v>
      </c>
      <c r="U75" s="25" t="s">
        <v>131</v>
      </c>
      <c r="V75" s="25" t="str">
        <f>Giocatori!E7</f>
        <v>AMMENDOLIA</v>
      </c>
      <c r="W75" s="27" t="str">
        <f>Giocatori!E10</f>
        <v>VALENA</v>
      </c>
      <c r="X75" s="26">
        <v>11</v>
      </c>
      <c r="Y75" s="27" t="s">
        <v>14</v>
      </c>
      <c r="Z75" s="26">
        <v>4</v>
      </c>
      <c r="AA75" s="26">
        <v>12</v>
      </c>
      <c r="AB75" s="27" t="s">
        <v>14</v>
      </c>
      <c r="AC75" s="26">
        <v>5</v>
      </c>
      <c r="AD75" s="26"/>
      <c r="AE75" s="27" t="s">
        <v>14</v>
      </c>
      <c r="AF75" s="26"/>
      <c r="AG75" s="27">
        <f t="shared" si="10"/>
        <v>4</v>
      </c>
      <c r="AH75" s="27" t="s">
        <v>14</v>
      </c>
      <c r="AI75" s="27">
        <f t="shared" si="11"/>
        <v>0</v>
      </c>
      <c r="AJ75" s="27">
        <f t="shared" si="12"/>
        <v>1</v>
      </c>
    </row>
    <row r="76" spans="1:36" ht="15" customHeight="1">
      <c r="A76" s="25" t="s">
        <v>140</v>
      </c>
      <c r="B76" s="25">
        <v>2</v>
      </c>
      <c r="C76" s="25" t="s">
        <v>132</v>
      </c>
      <c r="D76" s="25" t="str">
        <f>Giocatori!D8</f>
        <v>STABILE</v>
      </c>
      <c r="E76" s="27" t="str">
        <f>Giocatori!D9</f>
        <v>CORAGGIA</v>
      </c>
      <c r="F76" s="26">
        <v>11</v>
      </c>
      <c r="G76" s="27" t="s">
        <v>14</v>
      </c>
      <c r="H76" s="26">
        <v>9</v>
      </c>
      <c r="I76" s="26">
        <v>7</v>
      </c>
      <c r="J76" s="27" t="s">
        <v>14</v>
      </c>
      <c r="K76" s="26">
        <v>11</v>
      </c>
      <c r="L76" s="26">
        <v>14</v>
      </c>
      <c r="M76" s="27" t="s">
        <v>14</v>
      </c>
      <c r="N76" s="26">
        <v>11</v>
      </c>
      <c r="O76" s="27">
        <f t="shared" si="7"/>
        <v>3</v>
      </c>
      <c r="P76" s="27" t="s">
        <v>14</v>
      </c>
      <c r="Q76" s="27">
        <f t="shared" si="8"/>
        <v>1</v>
      </c>
      <c r="R76" s="27">
        <f t="shared" si="9"/>
        <v>1</v>
      </c>
      <c r="S76" s="25" t="s">
        <v>140</v>
      </c>
      <c r="T76" s="25">
        <v>3</v>
      </c>
      <c r="U76" s="25" t="s">
        <v>132</v>
      </c>
      <c r="V76" s="25" t="str">
        <f>Giocatori!E8</f>
        <v>CIPRIANI</v>
      </c>
      <c r="W76" s="27" t="str">
        <f>Giocatori!E9</f>
        <v>COMERRO</v>
      </c>
      <c r="X76" s="26">
        <v>8</v>
      </c>
      <c r="Y76" s="27" t="s">
        <v>14</v>
      </c>
      <c r="Z76" s="26">
        <v>11</v>
      </c>
      <c r="AA76" s="26">
        <v>11</v>
      </c>
      <c r="AB76" s="27" t="s">
        <v>14</v>
      </c>
      <c r="AC76" s="26">
        <v>8</v>
      </c>
      <c r="AD76" s="26">
        <v>10</v>
      </c>
      <c r="AE76" s="27" t="s">
        <v>14</v>
      </c>
      <c r="AF76" s="26">
        <v>12</v>
      </c>
      <c r="AG76" s="27">
        <f t="shared" si="10"/>
        <v>1</v>
      </c>
      <c r="AH76" s="27" t="s">
        <v>14</v>
      </c>
      <c r="AI76" s="27">
        <f t="shared" si="11"/>
        <v>3</v>
      </c>
      <c r="AJ76" s="27">
        <f t="shared" si="12"/>
        <v>1</v>
      </c>
    </row>
    <row r="77" spans="1:36" ht="15" customHeight="1">
      <c r="A77" s="25" t="s">
        <v>140</v>
      </c>
      <c r="B77" s="25">
        <v>2</v>
      </c>
      <c r="C77" s="25" t="s">
        <v>133</v>
      </c>
      <c r="D77" s="25" t="str">
        <f>Giocatori!D4</f>
        <v>MARCATO</v>
      </c>
      <c r="E77" s="27" t="str">
        <f>Giocatori!D5</f>
        <v>BALBO</v>
      </c>
      <c r="F77" s="26">
        <v>11</v>
      </c>
      <c r="G77" s="27" t="s">
        <v>14</v>
      </c>
      <c r="H77" s="26">
        <v>1</v>
      </c>
      <c r="I77" s="26">
        <v>11</v>
      </c>
      <c r="J77" s="27" t="s">
        <v>14</v>
      </c>
      <c r="K77" s="26">
        <v>6</v>
      </c>
      <c r="L77" s="26"/>
      <c r="M77" s="27" t="s">
        <v>14</v>
      </c>
      <c r="N77" s="26"/>
      <c r="O77" s="27">
        <f t="shared" si="7"/>
        <v>4</v>
      </c>
      <c r="P77" s="27" t="s">
        <v>14</v>
      </c>
      <c r="Q77" s="27">
        <f t="shared" si="8"/>
        <v>0</v>
      </c>
      <c r="R77" s="27">
        <f t="shared" si="9"/>
        <v>1</v>
      </c>
      <c r="S77" s="25" t="s">
        <v>140</v>
      </c>
      <c r="T77" s="25">
        <v>3</v>
      </c>
      <c r="U77" s="25" t="s">
        <v>133</v>
      </c>
      <c r="V77" s="25" t="str">
        <f>Giocatori!E4</f>
        <v>DE FAZIO</v>
      </c>
      <c r="W77" s="27" t="str">
        <f>Giocatori!E5</f>
        <v>BUTTITTA</v>
      </c>
      <c r="X77" s="26">
        <v>5</v>
      </c>
      <c r="Y77" s="27" t="s">
        <v>14</v>
      </c>
      <c r="Z77" s="26">
        <v>11</v>
      </c>
      <c r="AA77" s="26">
        <v>5</v>
      </c>
      <c r="AB77" s="27" t="s">
        <v>14</v>
      </c>
      <c r="AC77" s="26">
        <v>12</v>
      </c>
      <c r="AD77" s="26"/>
      <c r="AE77" s="27" t="s">
        <v>14</v>
      </c>
      <c r="AF77" s="26"/>
      <c r="AG77" s="27">
        <f t="shared" si="10"/>
        <v>0</v>
      </c>
      <c r="AH77" s="27" t="s">
        <v>14</v>
      </c>
      <c r="AI77" s="27">
        <f t="shared" si="11"/>
        <v>4</v>
      </c>
      <c r="AJ77" s="27">
        <f t="shared" si="12"/>
        <v>1</v>
      </c>
    </row>
    <row r="78" spans="1:36" ht="15" customHeight="1">
      <c r="A78" s="25" t="s">
        <v>140</v>
      </c>
      <c r="B78" s="25">
        <v>4</v>
      </c>
      <c r="C78" s="25" t="s">
        <v>134</v>
      </c>
      <c r="D78" s="25" t="str">
        <f>Giocatori!D6</f>
        <v>SARLI</v>
      </c>
      <c r="E78" s="27" t="str">
        <f>Giocatori!D10</f>
        <v>CASARO</v>
      </c>
      <c r="F78" s="26">
        <v>6</v>
      </c>
      <c r="G78" s="27" t="s">
        <v>14</v>
      </c>
      <c r="H78" s="26">
        <v>11</v>
      </c>
      <c r="I78" s="26">
        <v>3</v>
      </c>
      <c r="J78" s="27" t="s">
        <v>14</v>
      </c>
      <c r="K78" s="26">
        <v>11</v>
      </c>
      <c r="L78" s="26"/>
      <c r="M78" s="27" t="s">
        <v>14</v>
      </c>
      <c r="N78" s="26"/>
      <c r="O78" s="27">
        <f t="shared" si="7"/>
        <v>0</v>
      </c>
      <c r="P78" s="27" t="s">
        <v>14</v>
      </c>
      <c r="Q78" s="27">
        <f t="shared" si="8"/>
        <v>4</v>
      </c>
      <c r="R78" s="27">
        <f t="shared" si="9"/>
        <v>1</v>
      </c>
      <c r="S78" s="25" t="s">
        <v>140</v>
      </c>
      <c r="T78" s="25">
        <v>1</v>
      </c>
      <c r="U78" s="25" t="s">
        <v>134</v>
      </c>
      <c r="V78" s="25" t="str">
        <f>Giocatori!E6</f>
        <v>MANGIA</v>
      </c>
      <c r="W78" s="27" t="str">
        <f>Giocatori!E10</f>
        <v>VALENA</v>
      </c>
      <c r="X78" s="26">
        <v>12</v>
      </c>
      <c r="Y78" s="27" t="s">
        <v>14</v>
      </c>
      <c r="Z78" s="26">
        <v>2</v>
      </c>
      <c r="AA78" s="26">
        <v>11</v>
      </c>
      <c r="AB78" s="27" t="s">
        <v>14</v>
      </c>
      <c r="AC78" s="26">
        <v>0</v>
      </c>
      <c r="AD78" s="26"/>
      <c r="AE78" s="27" t="s">
        <v>14</v>
      </c>
      <c r="AF78" s="26"/>
      <c r="AG78" s="27">
        <f t="shared" si="10"/>
        <v>4</v>
      </c>
      <c r="AH78" s="27" t="s">
        <v>14</v>
      </c>
      <c r="AI78" s="27">
        <f t="shared" si="11"/>
        <v>0</v>
      </c>
      <c r="AJ78" s="27">
        <f t="shared" si="12"/>
        <v>1</v>
      </c>
    </row>
    <row r="79" spans="1:36" ht="15" customHeight="1">
      <c r="A79" s="25" t="s">
        <v>140</v>
      </c>
      <c r="B79" s="25">
        <v>3</v>
      </c>
      <c r="C79" s="25" t="s">
        <v>135</v>
      </c>
      <c r="D79" s="25" t="str">
        <f>Giocatori!D7</f>
        <v>CIBIN</v>
      </c>
      <c r="E79" s="27" t="str">
        <f>Giocatori!D9</f>
        <v>CORAGGIA</v>
      </c>
      <c r="F79" s="26">
        <v>11</v>
      </c>
      <c r="G79" s="27" t="s">
        <v>14</v>
      </c>
      <c r="H79" s="26">
        <v>7</v>
      </c>
      <c r="I79" s="26">
        <v>12</v>
      </c>
      <c r="J79" s="27" t="s">
        <v>14</v>
      </c>
      <c r="K79" s="26">
        <v>4</v>
      </c>
      <c r="L79" s="26"/>
      <c r="M79" s="27" t="s">
        <v>14</v>
      </c>
      <c r="N79" s="26"/>
      <c r="O79" s="27">
        <f t="shared" si="7"/>
        <v>4</v>
      </c>
      <c r="P79" s="27" t="s">
        <v>14</v>
      </c>
      <c r="Q79" s="27">
        <f t="shared" si="8"/>
        <v>0</v>
      </c>
      <c r="R79" s="27">
        <f t="shared" si="9"/>
        <v>1</v>
      </c>
      <c r="S79" s="25" t="s">
        <v>140</v>
      </c>
      <c r="T79" s="25">
        <v>4</v>
      </c>
      <c r="U79" s="25" t="s">
        <v>135</v>
      </c>
      <c r="V79" s="25" t="str">
        <f>Giocatori!E7</f>
        <v>AMMENDOLIA</v>
      </c>
      <c r="W79" s="27" t="str">
        <f>Giocatori!E9</f>
        <v>COMERRO</v>
      </c>
      <c r="X79" s="26">
        <v>12</v>
      </c>
      <c r="Y79" s="27" t="s">
        <v>14</v>
      </c>
      <c r="Z79" s="26">
        <v>8</v>
      </c>
      <c r="AA79" s="26">
        <v>12</v>
      </c>
      <c r="AB79" s="27" t="s">
        <v>14</v>
      </c>
      <c r="AC79" s="26">
        <v>3</v>
      </c>
      <c r="AD79" s="26"/>
      <c r="AE79" s="27" t="s">
        <v>14</v>
      </c>
      <c r="AF79" s="26"/>
      <c r="AG79" s="27">
        <f t="shared" si="10"/>
        <v>4</v>
      </c>
      <c r="AH79" s="27" t="s">
        <v>14</v>
      </c>
      <c r="AI79" s="27">
        <f t="shared" si="11"/>
        <v>0</v>
      </c>
      <c r="AJ79" s="27">
        <f t="shared" si="12"/>
        <v>1</v>
      </c>
    </row>
    <row r="80" spans="1:36" ht="15" customHeight="1">
      <c r="A80" s="25" t="s">
        <v>140</v>
      </c>
      <c r="B80" s="25">
        <v>1</v>
      </c>
      <c r="C80" s="25" t="s">
        <v>136</v>
      </c>
      <c r="D80" s="25" t="str">
        <f>Giocatori!D8</f>
        <v>STABILE</v>
      </c>
      <c r="E80" s="27" t="str">
        <f>Giocatori!D11</f>
        <v>PUNZO</v>
      </c>
      <c r="F80" s="26">
        <v>8</v>
      </c>
      <c r="G80" s="27" t="s">
        <v>14</v>
      </c>
      <c r="H80" s="26">
        <v>11</v>
      </c>
      <c r="I80" s="26">
        <v>11</v>
      </c>
      <c r="J80" s="27" t="s">
        <v>14</v>
      </c>
      <c r="K80" s="26">
        <v>2</v>
      </c>
      <c r="L80" s="26">
        <v>11</v>
      </c>
      <c r="M80" s="27" t="s">
        <v>14</v>
      </c>
      <c r="N80" s="26">
        <v>0</v>
      </c>
      <c r="O80" s="27">
        <f t="shared" si="7"/>
        <v>3</v>
      </c>
      <c r="P80" s="27" t="s">
        <v>14</v>
      </c>
      <c r="Q80" s="27">
        <f t="shared" si="8"/>
        <v>1</v>
      </c>
      <c r="R80" s="27">
        <f t="shared" si="9"/>
        <v>1</v>
      </c>
      <c r="S80" s="25" t="s">
        <v>140</v>
      </c>
      <c r="T80" s="25">
        <v>2</v>
      </c>
      <c r="U80" s="25" t="s">
        <v>136</v>
      </c>
      <c r="V80" s="25" t="str">
        <f>Giocatori!E8</f>
        <v>CIPRIANI</v>
      </c>
      <c r="W80" s="27" t="str">
        <f>Giocatori!E11</f>
        <v>ZINI</v>
      </c>
      <c r="X80" s="26">
        <v>11</v>
      </c>
      <c r="Y80" s="27" t="s">
        <v>14</v>
      </c>
      <c r="Z80" s="26">
        <v>4</v>
      </c>
      <c r="AA80" s="26">
        <v>4</v>
      </c>
      <c r="AB80" s="27" t="s">
        <v>14</v>
      </c>
      <c r="AC80" s="26">
        <v>12</v>
      </c>
      <c r="AD80" s="26">
        <v>2</v>
      </c>
      <c r="AE80" s="27" t="s">
        <v>14</v>
      </c>
      <c r="AF80" s="26">
        <v>12</v>
      </c>
      <c r="AG80" s="27">
        <f t="shared" si="10"/>
        <v>1</v>
      </c>
      <c r="AH80" s="27" t="s">
        <v>14</v>
      </c>
      <c r="AI80" s="27">
        <f t="shared" si="11"/>
        <v>3</v>
      </c>
      <c r="AJ80" s="27">
        <f t="shared" si="12"/>
        <v>1</v>
      </c>
    </row>
    <row r="81" spans="1:36" ht="15" customHeight="1">
      <c r="A81" s="14"/>
      <c r="B81" s="14"/>
      <c r="C81" s="14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5"/>
      <c r="AF81" s="15"/>
      <c r="AG81" s="15"/>
      <c r="AH81" s="15"/>
      <c r="AI81" s="15"/>
      <c r="AJ81" s="15"/>
    </row>
    <row r="82" spans="1:36" ht="15" customHeight="1">
      <c r="A82" s="14"/>
      <c r="B82" s="14"/>
      <c r="C82" s="14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</row>
    <row r="83" spans="1:36" ht="15" customHeight="1">
      <c r="A83" s="14"/>
      <c r="B83" s="14"/>
      <c r="C83" s="14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</row>
    <row r="84" spans="1:36" ht="15" customHeight="1">
      <c r="A84" s="14"/>
      <c r="B84" s="14"/>
      <c r="C84" s="14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</row>
    <row r="85" spans="1:36" ht="15" customHeight="1">
      <c r="A85" s="14"/>
      <c r="B85" s="14"/>
      <c r="C85" s="14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1:36" ht="15" customHeight="1">
      <c r="A86" s="14"/>
      <c r="B86" s="14"/>
      <c r="C86" s="14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</row>
    <row r="87" spans="1:36" ht="15" customHeight="1">
      <c r="A87" s="14"/>
      <c r="B87" s="14"/>
      <c r="C87" s="14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</row>
    <row r="88" spans="1:36" ht="15" customHeight="1">
      <c r="A88" s="14"/>
      <c r="B88" s="14"/>
      <c r="C88" s="14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</row>
    <row r="89" spans="1:36" ht="15" customHeight="1">
      <c r="A89" s="14"/>
      <c r="B89" s="14"/>
      <c r="C89" s="14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1:36" ht="15" customHeight="1">
      <c r="A90" s="14"/>
      <c r="B90" s="14"/>
      <c r="C90" s="14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</row>
    <row r="91" spans="1:36" ht="15" customHeight="1">
      <c r="A91" s="14"/>
      <c r="B91" s="14"/>
      <c r="C91" s="14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6" ht="15" customHeight="1">
      <c r="A92" s="14"/>
      <c r="B92" s="14"/>
      <c r="C92" s="14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</row>
    <row r="93" spans="1:36" ht="15" customHeight="1">
      <c r="A93" s="14"/>
      <c r="B93" s="14"/>
      <c r="C93" s="14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</row>
    <row r="94" spans="1:36" ht="15" customHeight="1">
      <c r="A94" s="14"/>
      <c r="B94" s="14"/>
      <c r="C94" s="14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</row>
    <row r="95" spans="1:36" ht="15" customHeight="1">
      <c r="A95" s="14"/>
      <c r="B95" s="14"/>
      <c r="C95" s="14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</row>
    <row r="96" spans="1:36" ht="15" customHeight="1">
      <c r="A96" s="14"/>
      <c r="B96" s="14"/>
      <c r="C96" s="14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1:36" ht="15" customHeight="1">
      <c r="A97" s="14"/>
      <c r="B97" s="14"/>
      <c r="C97" s="14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1:36" ht="15.75">
      <c r="A98" s="14"/>
      <c r="B98" s="14"/>
      <c r="C98" s="14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</row>
    <row r="99" spans="1:21" ht="15.75">
      <c r="A99" s="14"/>
      <c r="B99" s="14"/>
      <c r="C99" s="1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3" ht="15.75">
      <c r="A100" s="14"/>
      <c r="B100" s="14"/>
      <c r="C100" s="14"/>
    </row>
    <row r="101" spans="1:3" ht="15.75">
      <c r="A101" s="14"/>
      <c r="B101" s="14"/>
      <c r="C101" s="14"/>
    </row>
    <row r="102" spans="1:3" ht="15.75">
      <c r="A102" s="14"/>
      <c r="B102" s="14"/>
      <c r="C102" s="14"/>
    </row>
    <row r="103" spans="1:3" ht="15.75">
      <c r="A103" s="14"/>
      <c r="B103" s="14"/>
      <c r="C103" s="14"/>
    </row>
    <row r="104" spans="1:3" ht="15.75">
      <c r="A104" s="14"/>
      <c r="B104" s="14"/>
      <c r="C104" s="14"/>
    </row>
    <row r="105" spans="1:3" ht="15.75">
      <c r="A105" s="14"/>
      <c r="B105" s="14"/>
      <c r="C105" s="14"/>
    </row>
    <row r="106" spans="1:3" ht="15.75">
      <c r="A106" s="14"/>
      <c r="B106" s="14"/>
      <c r="C106" s="14"/>
    </row>
    <row r="107" spans="1:3" ht="15.75">
      <c r="A107" s="14"/>
      <c r="B107" s="14"/>
      <c r="C107" s="14"/>
    </row>
    <row r="108" spans="1:3" ht="15.75">
      <c r="A108" s="14"/>
      <c r="B108" s="14"/>
      <c r="C108" s="14"/>
    </row>
    <row r="109" spans="1:3" ht="15.75">
      <c r="A109" s="14"/>
      <c r="B109" s="14"/>
      <c r="C109" s="14"/>
    </row>
    <row r="110" spans="1:3" ht="15.75">
      <c r="A110" s="14"/>
      <c r="B110" s="14"/>
      <c r="C110" s="14"/>
    </row>
    <row r="111" spans="1:3" ht="15.75">
      <c r="A111" s="14"/>
      <c r="B111" s="14"/>
      <c r="C111" s="14"/>
    </row>
    <row r="112" spans="1:3" ht="15.75">
      <c r="A112" s="14"/>
      <c r="B112" s="14"/>
      <c r="C112" s="14"/>
    </row>
    <row r="113" spans="1:3" ht="15.75">
      <c r="A113" s="14"/>
      <c r="B113" s="14"/>
      <c r="C113" s="14"/>
    </row>
    <row r="114" spans="1:3" ht="15.75">
      <c r="A114" s="14"/>
      <c r="B114" s="14"/>
      <c r="C114" s="14"/>
    </row>
    <row r="115" spans="1:3" ht="15.75">
      <c r="A115" s="14"/>
      <c r="B115" s="14"/>
      <c r="C115" s="14"/>
    </row>
    <row r="116" spans="1:3" ht="15.75">
      <c r="A116" s="14"/>
      <c r="B116" s="14"/>
      <c r="C116" s="14"/>
    </row>
    <row r="117" spans="1:3" ht="15.75">
      <c r="A117" s="14"/>
      <c r="B117" s="14"/>
      <c r="C117" s="14"/>
    </row>
    <row r="118" spans="1:3" ht="15.75">
      <c r="A118" s="14"/>
      <c r="B118" s="14"/>
      <c r="C118" s="14"/>
    </row>
    <row r="119" spans="1:3" ht="15.75">
      <c r="A119" s="14"/>
      <c r="B119" s="14"/>
      <c r="C119" s="14"/>
    </row>
    <row r="120" spans="1:3" ht="15.75">
      <c r="A120" s="14"/>
      <c r="B120" s="14"/>
      <c r="C120" s="14"/>
    </row>
    <row r="121" spans="1:3" ht="15.75">
      <c r="A121" s="14"/>
      <c r="B121" s="14"/>
      <c r="C121" s="14"/>
    </row>
    <row r="122" spans="1:3" ht="15.75">
      <c r="A122" s="14"/>
      <c r="B122" s="14"/>
      <c r="C122" s="14"/>
    </row>
    <row r="123" spans="1:3" ht="15.75">
      <c r="A123" s="14"/>
      <c r="B123" s="14"/>
      <c r="C123" s="14"/>
    </row>
    <row r="124" spans="1:3" ht="15.75">
      <c r="A124" s="14"/>
      <c r="B124" s="14"/>
      <c r="C124" s="14"/>
    </row>
    <row r="125" spans="1:3" ht="15.75">
      <c r="A125" s="14"/>
      <c r="B125" s="14"/>
      <c r="C125" s="14"/>
    </row>
    <row r="126" spans="1:3" ht="15.75">
      <c r="A126" s="14"/>
      <c r="B126" s="14"/>
      <c r="C126" s="14"/>
    </row>
    <row r="127" spans="1:3" ht="15.75">
      <c r="A127" s="14"/>
      <c r="B127" s="14"/>
      <c r="C127" s="14"/>
    </row>
    <row r="128" spans="1:3" ht="15.75">
      <c r="A128" s="14"/>
      <c r="B128" s="14"/>
      <c r="C128" s="14"/>
    </row>
    <row r="129" spans="1:3" ht="15.75">
      <c r="A129" s="14"/>
      <c r="B129" s="14"/>
      <c r="C129" s="14"/>
    </row>
    <row r="130" spans="1:3" ht="15.75">
      <c r="A130" s="14"/>
      <c r="B130" s="14"/>
      <c r="C130" s="14"/>
    </row>
    <row r="131" spans="1:3" ht="15.75">
      <c r="A131" s="14"/>
      <c r="B131" s="14"/>
      <c r="C131" s="14"/>
    </row>
    <row r="132" spans="1:3" ht="15.75">
      <c r="A132" s="14"/>
      <c r="B132" s="14"/>
      <c r="C132" s="14"/>
    </row>
    <row r="133" spans="1:3" ht="15.75">
      <c r="A133" s="14"/>
      <c r="B133" s="14"/>
      <c r="C133" s="14"/>
    </row>
    <row r="134" spans="1:3" ht="15.75">
      <c r="A134" s="14"/>
      <c r="B134" s="14"/>
      <c r="C134" s="14"/>
    </row>
    <row r="135" spans="1:3" ht="15.75">
      <c r="A135" s="14"/>
      <c r="B135" s="14"/>
      <c r="C135" s="14"/>
    </row>
    <row r="136" spans="1:3" ht="15.75">
      <c r="A136" s="14"/>
      <c r="B136" s="14"/>
      <c r="C136" s="14"/>
    </row>
    <row r="137" spans="1:3" ht="15.75">
      <c r="A137" s="14"/>
      <c r="B137" s="14"/>
      <c r="C137" s="14"/>
    </row>
    <row r="138" spans="1:3" ht="15.75">
      <c r="A138" s="14"/>
      <c r="B138" s="14"/>
      <c r="C138" s="14"/>
    </row>
    <row r="139" spans="1:3" ht="15.75">
      <c r="A139" s="14"/>
      <c r="B139" s="14"/>
      <c r="C139" s="14"/>
    </row>
    <row r="140" spans="1:3" ht="15.75">
      <c r="A140" s="14"/>
      <c r="B140" s="14"/>
      <c r="C140" s="14"/>
    </row>
    <row r="141" spans="1:3" ht="15.75">
      <c r="A141" s="14"/>
      <c r="B141" s="14"/>
      <c r="C141" s="14"/>
    </row>
    <row r="142" spans="1:3" ht="15.75">
      <c r="A142" s="14"/>
      <c r="B142" s="14"/>
      <c r="C142" s="14"/>
    </row>
    <row r="143" spans="1:3" ht="15.75">
      <c r="A143" s="14"/>
      <c r="B143" s="14"/>
      <c r="C143" s="14"/>
    </row>
    <row r="144" spans="1:3" ht="15.75">
      <c r="A144" s="14"/>
      <c r="B144" s="14"/>
      <c r="C144" s="14"/>
    </row>
    <row r="145" spans="1:3" ht="15.75">
      <c r="A145" s="14"/>
      <c r="B145" s="14"/>
      <c r="C145" s="14"/>
    </row>
    <row r="146" spans="1:3" ht="15.75">
      <c r="A146" s="14"/>
      <c r="B146" s="14"/>
      <c r="C146" s="14"/>
    </row>
    <row r="147" spans="1:3" ht="15.75">
      <c r="A147" s="14"/>
      <c r="B147" s="14"/>
      <c r="C147" s="14"/>
    </row>
    <row r="148" spans="1:3" ht="15.75">
      <c r="A148" s="14"/>
      <c r="B148" s="14"/>
      <c r="C148" s="14"/>
    </row>
    <row r="149" spans="1:3" ht="15.75">
      <c r="A149" s="14"/>
      <c r="B149" s="14"/>
      <c r="C149" s="14"/>
    </row>
    <row r="150" spans="1:3" ht="15.75">
      <c r="A150" s="14"/>
      <c r="B150" s="14"/>
      <c r="C150" s="14"/>
    </row>
    <row r="151" spans="1:3" ht="15.75">
      <c r="A151" s="14"/>
      <c r="B151" s="14"/>
      <c r="C151" s="14"/>
    </row>
    <row r="152" spans="1:3" ht="15.75">
      <c r="A152" s="14"/>
      <c r="B152" s="14"/>
      <c r="C152" s="14"/>
    </row>
    <row r="153" spans="1:3" ht="15.75">
      <c r="A153" s="14"/>
      <c r="B153" s="14"/>
      <c r="C153" s="14"/>
    </row>
    <row r="154" spans="1:3" ht="15.75">
      <c r="A154" s="14"/>
      <c r="B154" s="14"/>
      <c r="C154" s="14"/>
    </row>
    <row r="155" spans="1:3" ht="15.75">
      <c r="A155" s="14"/>
      <c r="B155" s="14"/>
      <c r="C155" s="14"/>
    </row>
    <row r="156" spans="1:3" ht="15.75">
      <c r="A156" s="14"/>
      <c r="B156" s="14"/>
      <c r="C156" s="14"/>
    </row>
    <row r="157" spans="1:3" ht="15.75">
      <c r="A157" s="14"/>
      <c r="B157" s="14"/>
      <c r="C157" s="14"/>
    </row>
    <row r="158" spans="1:3" ht="15.75">
      <c r="A158" s="14"/>
      <c r="B158" s="14"/>
      <c r="C158" s="14"/>
    </row>
    <row r="159" spans="1:3" ht="15.75">
      <c r="A159" s="14"/>
      <c r="B159" s="14"/>
      <c r="C159" s="14"/>
    </row>
    <row r="160" spans="1:3" ht="15.75">
      <c r="A160" s="14"/>
      <c r="B160" s="14"/>
      <c r="C160" s="14"/>
    </row>
    <row r="161" spans="1:3" ht="15.75">
      <c r="A161" s="14"/>
      <c r="B161" s="14"/>
      <c r="C161" s="14"/>
    </row>
    <row r="162" spans="1:3" ht="15.75">
      <c r="A162" s="14"/>
      <c r="B162" s="14"/>
      <c r="C162" s="14"/>
    </row>
    <row r="163" spans="1:3" ht="15.75">
      <c r="A163" s="14"/>
      <c r="B163" s="14"/>
      <c r="C163" s="14"/>
    </row>
    <row r="164" spans="1:3" ht="15.75">
      <c r="A164" s="14"/>
      <c r="B164" s="14"/>
      <c r="C164" s="14"/>
    </row>
    <row r="165" spans="1:3" ht="15.75">
      <c r="A165" s="14"/>
      <c r="B165" s="14"/>
      <c r="C165" s="14"/>
    </row>
    <row r="166" spans="1:3" ht="15.75">
      <c r="A166" s="14"/>
      <c r="B166" s="14"/>
      <c r="C166" s="14"/>
    </row>
    <row r="167" spans="1:3" ht="15.75">
      <c r="A167" s="14"/>
      <c r="B167" s="14"/>
      <c r="C167" s="14"/>
    </row>
    <row r="168" spans="1:3" ht="15.75">
      <c r="A168" s="14"/>
      <c r="B168" s="14"/>
      <c r="C168" s="14"/>
    </row>
    <row r="169" spans="1:3" ht="15.75">
      <c r="A169" s="14"/>
      <c r="B169" s="14"/>
      <c r="C169" s="14"/>
    </row>
    <row r="170" spans="1:3" ht="15.75">
      <c r="A170" s="14"/>
      <c r="B170" s="14"/>
      <c r="C170" s="14"/>
    </row>
    <row r="171" spans="1:3" ht="15.75">
      <c r="A171" s="14"/>
      <c r="B171" s="14"/>
      <c r="C171" s="14"/>
    </row>
    <row r="172" spans="1:3" ht="15.75">
      <c r="A172" s="14"/>
      <c r="B172" s="14"/>
      <c r="C172" s="14"/>
    </row>
    <row r="173" spans="1:3" ht="15.75">
      <c r="A173" s="14"/>
      <c r="B173" s="14"/>
      <c r="C173" s="14"/>
    </row>
    <row r="174" spans="1:3" ht="15.75">
      <c r="A174" s="14"/>
      <c r="B174" s="14"/>
      <c r="C174" s="14"/>
    </row>
  </sheetData>
  <mergeCells count="29">
    <mergeCell ref="AG52:AI52"/>
    <mergeCell ref="F52:H52"/>
    <mergeCell ref="I52:K52"/>
    <mergeCell ref="L52:N52"/>
    <mergeCell ref="O52:Q52"/>
    <mergeCell ref="X52:Z52"/>
    <mergeCell ref="AA52:AC52"/>
    <mergeCell ref="AD52:AF52"/>
    <mergeCell ref="AA3:AC3"/>
    <mergeCell ref="AD3:AF3"/>
    <mergeCell ref="AK38:AP38"/>
    <mergeCell ref="F3:H3"/>
    <mergeCell ref="I3:K3"/>
    <mergeCell ref="L3:N3"/>
    <mergeCell ref="O3:Q3"/>
    <mergeCell ref="AK26:AP26"/>
    <mergeCell ref="X3:Z3"/>
    <mergeCell ref="A1:R1"/>
    <mergeCell ref="A2:R2"/>
    <mergeCell ref="S1:AJ1"/>
    <mergeCell ref="S2:AJ2"/>
    <mergeCell ref="AK1:AP1"/>
    <mergeCell ref="AK2:AP2"/>
    <mergeCell ref="AK14:AP14"/>
    <mergeCell ref="AG3:AI3"/>
    <mergeCell ref="A50:R50"/>
    <mergeCell ref="A51:R51"/>
    <mergeCell ref="S50:AJ50"/>
    <mergeCell ref="S51:AJ51"/>
  </mergeCells>
  <printOptions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D20" sqref="D20"/>
    </sheetView>
  </sheetViews>
  <sheetFormatPr defaultColWidth="9.140625" defaultRowHeight="12.75"/>
  <cols>
    <col min="1" max="1" width="3.7109375" style="0" customWidth="1"/>
    <col min="2" max="2" width="17.7109375" style="0" customWidth="1"/>
    <col min="3" max="3" width="3.7109375" style="0" customWidth="1"/>
    <col min="4" max="4" width="17.7109375" style="0" customWidth="1"/>
    <col min="5" max="5" width="3.7109375" style="0" customWidth="1"/>
    <col min="6" max="6" width="17.7109375" style="0" customWidth="1"/>
    <col min="7" max="7" width="3.7109375" style="0" customWidth="1"/>
    <col min="8" max="8" width="17.7109375" style="0" customWidth="1"/>
    <col min="9" max="9" width="3.7109375" style="0" customWidth="1"/>
  </cols>
  <sheetData>
    <row r="1" spans="1:10" ht="15.75">
      <c r="A1" s="66" t="s">
        <v>107</v>
      </c>
      <c r="B1" s="67"/>
      <c r="C1" s="67"/>
      <c r="D1" s="67"/>
      <c r="E1" s="67"/>
      <c r="F1" s="67"/>
      <c r="G1" s="67"/>
      <c r="H1" s="67"/>
      <c r="I1" s="68"/>
      <c r="J1" s="1"/>
    </row>
    <row r="2" spans="1:9" ht="15.75">
      <c r="A2" s="61" t="s">
        <v>48</v>
      </c>
      <c r="B2" s="62"/>
      <c r="C2" s="62"/>
      <c r="D2" s="62"/>
      <c r="E2" s="62"/>
      <c r="F2" s="62"/>
      <c r="G2" s="62"/>
      <c r="H2" s="62"/>
      <c r="I2" s="63"/>
    </row>
    <row r="3" spans="1:9" ht="15.75">
      <c r="A3" s="18" t="s">
        <v>8</v>
      </c>
      <c r="B3" s="18" t="s">
        <v>153</v>
      </c>
      <c r="C3" s="18" t="s">
        <v>152</v>
      </c>
      <c r="D3" s="18" t="s">
        <v>154</v>
      </c>
      <c r="E3" s="18" t="s">
        <v>152</v>
      </c>
      <c r="F3" s="18" t="s">
        <v>155</v>
      </c>
      <c r="G3" s="18" t="s">
        <v>152</v>
      </c>
      <c r="H3" s="18" t="s">
        <v>156</v>
      </c>
      <c r="I3" s="6" t="s">
        <v>152</v>
      </c>
    </row>
    <row r="4" spans="1:9" ht="15.75">
      <c r="A4" s="48" t="s">
        <v>0</v>
      </c>
      <c r="B4" s="34" t="s">
        <v>92</v>
      </c>
      <c r="C4" s="34">
        <v>11</v>
      </c>
      <c r="D4" s="34" t="s">
        <v>99</v>
      </c>
      <c r="E4" s="34">
        <v>11</v>
      </c>
      <c r="F4" s="34" t="s">
        <v>77</v>
      </c>
      <c r="G4" s="34">
        <v>12</v>
      </c>
      <c r="H4" s="34" t="s">
        <v>86</v>
      </c>
      <c r="I4" s="34">
        <v>12</v>
      </c>
    </row>
    <row r="5" spans="1:9" ht="15.75">
      <c r="A5" s="48" t="s">
        <v>1</v>
      </c>
      <c r="B5" s="34" t="s">
        <v>94</v>
      </c>
      <c r="C5" s="34">
        <v>7</v>
      </c>
      <c r="D5" s="34" t="s">
        <v>101</v>
      </c>
      <c r="E5" s="34">
        <v>9</v>
      </c>
      <c r="F5" s="34" t="s">
        <v>160</v>
      </c>
      <c r="G5" s="34">
        <v>8</v>
      </c>
      <c r="H5" s="34" t="s">
        <v>85</v>
      </c>
      <c r="I5" s="34">
        <v>7</v>
      </c>
    </row>
    <row r="6" spans="1:9" ht="15.75">
      <c r="A6" s="48" t="s">
        <v>2</v>
      </c>
      <c r="B6" s="34" t="s">
        <v>93</v>
      </c>
      <c r="C6" s="34">
        <v>5</v>
      </c>
      <c r="D6" s="34" t="s">
        <v>100</v>
      </c>
      <c r="E6" s="34">
        <v>4</v>
      </c>
      <c r="F6" s="34" t="s">
        <v>161</v>
      </c>
      <c r="G6" s="34">
        <v>4</v>
      </c>
      <c r="H6" s="34" t="s">
        <v>159</v>
      </c>
      <c r="I6" s="34">
        <v>2</v>
      </c>
    </row>
    <row r="7" spans="1:9" ht="15.75">
      <c r="A7" s="48" t="s">
        <v>3</v>
      </c>
      <c r="B7" s="34" t="s">
        <v>96</v>
      </c>
      <c r="C7" s="34">
        <v>1</v>
      </c>
      <c r="D7" s="34" t="s">
        <v>106</v>
      </c>
      <c r="E7" s="34">
        <v>0</v>
      </c>
      <c r="F7" s="34" t="s">
        <v>80</v>
      </c>
      <c r="G7" s="34">
        <v>0</v>
      </c>
      <c r="H7" s="34" t="s">
        <v>91</v>
      </c>
      <c r="I7" s="34">
        <v>3</v>
      </c>
    </row>
    <row r="8" spans="1:9" ht="15.75">
      <c r="A8" s="48" t="s">
        <v>4</v>
      </c>
      <c r="B8" s="34" t="s">
        <v>95</v>
      </c>
      <c r="C8" s="34">
        <v>11</v>
      </c>
      <c r="D8" s="34" t="s">
        <v>104</v>
      </c>
      <c r="E8" s="34">
        <v>11</v>
      </c>
      <c r="F8" s="34" t="s">
        <v>79</v>
      </c>
      <c r="G8" s="34">
        <v>10</v>
      </c>
      <c r="H8" s="34" t="s">
        <v>87</v>
      </c>
      <c r="I8" s="34">
        <v>11</v>
      </c>
    </row>
    <row r="9" spans="1:9" ht="15.75">
      <c r="A9" s="48" t="s">
        <v>5</v>
      </c>
      <c r="B9" s="34" t="s">
        <v>98</v>
      </c>
      <c r="C9" s="34">
        <v>9</v>
      </c>
      <c r="D9" s="34" t="s">
        <v>102</v>
      </c>
      <c r="E9" s="34">
        <v>8</v>
      </c>
      <c r="F9" s="34" t="s">
        <v>81</v>
      </c>
      <c r="G9" s="34">
        <v>5</v>
      </c>
      <c r="H9" s="34" t="s">
        <v>88</v>
      </c>
      <c r="I9" s="34">
        <v>6</v>
      </c>
    </row>
    <row r="10" spans="1:9" ht="15.75">
      <c r="A10" s="48" t="s">
        <v>6</v>
      </c>
      <c r="B10" s="34" t="s">
        <v>97</v>
      </c>
      <c r="C10" s="34">
        <v>4</v>
      </c>
      <c r="D10" s="34" t="s">
        <v>105</v>
      </c>
      <c r="E10" s="34">
        <v>4</v>
      </c>
      <c r="F10" s="34" t="s">
        <v>82</v>
      </c>
      <c r="G10" s="34">
        <v>8</v>
      </c>
      <c r="H10" s="34" t="s">
        <v>89</v>
      </c>
      <c r="I10" s="34">
        <v>7</v>
      </c>
    </row>
    <row r="11" spans="1:9" ht="15.75">
      <c r="A11" s="48" t="s">
        <v>7</v>
      </c>
      <c r="B11" s="34" t="s">
        <v>164</v>
      </c>
      <c r="C11" s="34">
        <v>0</v>
      </c>
      <c r="D11" s="34" t="s">
        <v>103</v>
      </c>
      <c r="E11" s="34">
        <v>1</v>
      </c>
      <c r="F11" s="34" t="s">
        <v>84</v>
      </c>
      <c r="G11" s="34">
        <v>1</v>
      </c>
      <c r="H11" s="34" t="s">
        <v>90</v>
      </c>
      <c r="I11" s="34">
        <v>0</v>
      </c>
    </row>
    <row r="12" spans="1:8" ht="15.75">
      <c r="A12" s="2"/>
      <c r="B12" s="1"/>
      <c r="C12" s="1"/>
      <c r="D12" s="1"/>
      <c r="E12" s="1"/>
      <c r="F12" s="1"/>
      <c r="G12" s="1"/>
      <c r="H12" s="1"/>
    </row>
    <row r="13" spans="1:8" ht="15.75">
      <c r="A13" s="2"/>
      <c r="B13" s="1"/>
      <c r="C13" s="1"/>
      <c r="D13" s="1"/>
      <c r="E13" s="1"/>
      <c r="F13" s="1"/>
      <c r="G13" s="1"/>
      <c r="H13" s="1"/>
    </row>
    <row r="14" spans="1:8" ht="15.75">
      <c r="A14" s="1"/>
      <c r="B14" s="1"/>
      <c r="C14" s="1"/>
      <c r="D14" s="1"/>
      <c r="E14" s="1"/>
      <c r="F14" s="1"/>
      <c r="G14" s="1"/>
      <c r="H14" s="1"/>
    </row>
    <row r="15" spans="1:8" ht="15.75">
      <c r="A15" s="1"/>
      <c r="B15" s="1"/>
      <c r="C15" s="1"/>
      <c r="D15" s="1"/>
      <c r="E15" s="1"/>
      <c r="F15" s="1"/>
      <c r="G15" s="1"/>
      <c r="H15" s="1"/>
    </row>
    <row r="16" spans="1:8" ht="15.75">
      <c r="A16" s="1"/>
      <c r="B16" s="1"/>
      <c r="C16" s="1"/>
      <c r="D16" s="1"/>
      <c r="E16" s="1"/>
      <c r="F16" s="1"/>
      <c r="G16" s="1"/>
      <c r="H16" s="1"/>
    </row>
    <row r="17" spans="1:8" ht="15.75">
      <c r="A17" s="1"/>
      <c r="B17" s="1"/>
      <c r="C17" s="1"/>
      <c r="D17" s="1"/>
      <c r="E17" s="1"/>
      <c r="F17" s="1"/>
      <c r="G17" s="1"/>
      <c r="H17" s="5"/>
    </row>
    <row r="18" spans="1:8" ht="15.75">
      <c r="A18" s="1"/>
      <c r="B18" s="1"/>
      <c r="C18" s="1"/>
      <c r="D18" s="1"/>
      <c r="E18" s="1"/>
      <c r="F18" s="1"/>
      <c r="G18" s="1"/>
      <c r="H18" s="1"/>
    </row>
    <row r="19" spans="1:8" ht="15.75">
      <c r="A19" s="1"/>
      <c r="B19" s="1"/>
      <c r="C19" s="1"/>
      <c r="D19" s="1"/>
      <c r="E19" s="1"/>
      <c r="F19" s="1"/>
      <c r="G19" s="1"/>
      <c r="H19" s="1"/>
    </row>
    <row r="20" spans="1:8" ht="15.75">
      <c r="A20" s="1"/>
      <c r="B20" s="1"/>
      <c r="C20" s="1"/>
      <c r="D20" s="1"/>
      <c r="E20" s="1"/>
      <c r="F20" s="1"/>
      <c r="G20" s="1"/>
      <c r="H20" s="1"/>
    </row>
    <row r="21" spans="1:8" ht="15.75">
      <c r="A21" s="1"/>
      <c r="B21" s="1"/>
      <c r="C21" s="1"/>
      <c r="D21" s="1"/>
      <c r="E21" s="1"/>
      <c r="F21" s="1"/>
      <c r="G21" s="1"/>
      <c r="H21" s="1"/>
    </row>
    <row r="22" spans="1:8" ht="15.75">
      <c r="A22" s="1"/>
      <c r="B22" s="1"/>
      <c r="C22" s="1"/>
      <c r="D22" s="1"/>
      <c r="E22" s="1"/>
      <c r="F22" s="1"/>
      <c r="G22" s="1"/>
      <c r="H22" s="1"/>
    </row>
    <row r="23" spans="1:8" ht="15.75">
      <c r="A23" s="1"/>
      <c r="B23" s="1"/>
      <c r="C23" s="1"/>
      <c r="D23" s="1"/>
      <c r="E23" s="1"/>
      <c r="F23" s="1"/>
      <c r="G23" s="1"/>
      <c r="H23" s="1"/>
    </row>
    <row r="24" spans="1:8" ht="15.75">
      <c r="A24" s="1"/>
      <c r="B24" s="1"/>
      <c r="C24" s="1"/>
      <c r="D24" s="1"/>
      <c r="E24" s="1"/>
      <c r="F24" s="1"/>
      <c r="G24" s="1"/>
      <c r="H24" s="1"/>
    </row>
    <row r="25" spans="1:8" ht="15.75">
      <c r="A25" s="1"/>
      <c r="B25" s="1"/>
      <c r="C25" s="1"/>
      <c r="D25" s="1"/>
      <c r="E25" s="1"/>
      <c r="F25" s="1"/>
      <c r="G25" s="1"/>
      <c r="H25" s="1"/>
    </row>
    <row r="26" spans="1:8" ht="15.75">
      <c r="A26" s="1"/>
      <c r="B26" s="1"/>
      <c r="C26" s="1"/>
      <c r="D26" s="1"/>
      <c r="E26" s="1"/>
      <c r="F26" s="1"/>
      <c r="G26" s="1"/>
      <c r="H26" s="1"/>
    </row>
    <row r="27" spans="1:8" ht="15.75">
      <c r="A27" s="1"/>
      <c r="B27" s="1"/>
      <c r="C27" s="1"/>
      <c r="D27" s="1"/>
      <c r="E27" s="1"/>
      <c r="F27" s="1"/>
      <c r="G27" s="1"/>
      <c r="H27" s="1"/>
    </row>
    <row r="28" spans="1:8" ht="15.75">
      <c r="A28" s="1"/>
      <c r="B28" s="1"/>
      <c r="C28" s="1"/>
      <c r="D28" s="1"/>
      <c r="E28" s="1"/>
      <c r="F28" s="1"/>
      <c r="G28" s="1"/>
      <c r="H28" s="1"/>
    </row>
    <row r="29" spans="1:8" ht="15.75">
      <c r="A29" s="1"/>
      <c r="B29" s="1"/>
      <c r="C29" s="1"/>
      <c r="D29" s="1"/>
      <c r="E29" s="1"/>
      <c r="F29" s="1"/>
      <c r="G29" s="1"/>
      <c r="H29" s="1"/>
    </row>
    <row r="30" spans="1:8" ht="15.75">
      <c r="A30" s="1"/>
      <c r="B30" s="1"/>
      <c r="C30" s="1"/>
      <c r="D30" s="1"/>
      <c r="E30" s="1"/>
      <c r="F30" s="1"/>
      <c r="G30" s="1"/>
      <c r="H30" s="1"/>
    </row>
    <row r="31" spans="1:8" ht="15.75">
      <c r="A31" s="1"/>
      <c r="B31" s="1"/>
      <c r="C31" s="1"/>
      <c r="D31" s="1"/>
      <c r="E31" s="1"/>
      <c r="F31" s="1"/>
      <c r="G31" s="1"/>
      <c r="H31" s="1"/>
    </row>
    <row r="32" spans="1:8" ht="15.75">
      <c r="A32" s="1"/>
      <c r="B32" s="1"/>
      <c r="C32" s="1"/>
      <c r="D32" s="1"/>
      <c r="E32" s="1"/>
      <c r="F32" s="1"/>
      <c r="G32" s="1"/>
      <c r="H32" s="1"/>
    </row>
    <row r="33" spans="1:8" ht="15.75">
      <c r="A33" s="1"/>
      <c r="B33" s="1"/>
      <c r="C33" s="1"/>
      <c r="D33" s="1"/>
      <c r="E33" s="1"/>
      <c r="F33" s="1"/>
      <c r="G33" s="1"/>
      <c r="H33" s="1"/>
    </row>
    <row r="34" spans="1:8" ht="15.75">
      <c r="A34" s="1"/>
      <c r="B34" s="1"/>
      <c r="C34" s="1"/>
      <c r="D34" s="1"/>
      <c r="E34" s="1"/>
      <c r="F34" s="1"/>
      <c r="G34" s="1"/>
      <c r="H34" s="1"/>
    </row>
    <row r="35" spans="1:8" ht="15.75">
      <c r="A35" s="1"/>
      <c r="B35" s="1"/>
      <c r="C35" s="1"/>
      <c r="D35" s="1"/>
      <c r="E35" s="1"/>
      <c r="F35" s="1"/>
      <c r="G35" s="1"/>
      <c r="H35" s="1"/>
    </row>
    <row r="36" spans="1:8" ht="15.75">
      <c r="A36" s="1"/>
      <c r="B36" s="1"/>
      <c r="C36" s="1"/>
      <c r="D36" s="1"/>
      <c r="E36" s="1"/>
      <c r="F36" s="1"/>
      <c r="G36" s="1"/>
      <c r="H36" s="1"/>
    </row>
    <row r="37" spans="1:8" ht="15.75">
      <c r="A37" s="1"/>
      <c r="B37" s="1"/>
      <c r="C37" s="1"/>
      <c r="D37" s="1"/>
      <c r="E37" s="1"/>
      <c r="F37" s="1"/>
      <c r="G37" s="1"/>
      <c r="H37" s="1"/>
    </row>
    <row r="38" spans="1:8" ht="15.75">
      <c r="A38" s="1"/>
      <c r="B38" s="1"/>
      <c r="C38" s="1"/>
      <c r="D38" s="1"/>
      <c r="E38" s="1"/>
      <c r="F38" s="1"/>
      <c r="G38" s="1"/>
      <c r="H38" s="1"/>
    </row>
    <row r="39" spans="1:8" ht="15.75">
      <c r="A39" s="1"/>
      <c r="B39" s="1"/>
      <c r="C39" s="1"/>
      <c r="D39" s="1"/>
      <c r="E39" s="1"/>
      <c r="F39" s="1"/>
      <c r="G39" s="1"/>
      <c r="H39" s="1"/>
    </row>
  </sheetData>
  <mergeCells count="2">
    <mergeCell ref="A1:I1"/>
    <mergeCell ref="A2:I2"/>
  </mergeCells>
  <printOptions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I22" activeCellId="1" sqref="I4:R19 I22:Q37"/>
    </sheetView>
  </sheetViews>
  <sheetFormatPr defaultColWidth="9.140625" defaultRowHeight="12.75"/>
  <cols>
    <col min="1" max="1" width="3.7109375" style="0" customWidth="1"/>
    <col min="2" max="3" width="40.7109375" style="0" customWidth="1"/>
    <col min="5" max="5" width="3.140625" style="0" customWidth="1"/>
    <col min="6" max="6" width="11.8515625" style="0" customWidth="1"/>
    <col min="7" max="8" width="17.7109375" style="0" customWidth="1"/>
    <col min="9" max="9" width="3.7109375" style="0" customWidth="1"/>
    <col min="10" max="10" width="1.7109375" style="0" customWidth="1"/>
    <col min="11" max="12" width="3.7109375" style="0" customWidth="1"/>
    <col min="13" max="13" width="1.7109375" style="0" customWidth="1"/>
    <col min="14" max="15" width="3.7109375" style="0" customWidth="1"/>
    <col min="16" max="16" width="1.7109375" style="0" customWidth="1"/>
    <col min="17" max="17" width="3.7109375" style="0" customWidth="1"/>
    <col min="18" max="21" width="0.85546875" style="0" customWidth="1"/>
    <col min="22" max="22" width="19.7109375" style="0" customWidth="1"/>
    <col min="23" max="23" width="11.7109375" style="0" customWidth="1"/>
    <col min="24" max="24" width="13.7109375" style="0" customWidth="1"/>
    <col min="25" max="26" width="12.7109375" style="0" customWidth="1"/>
    <col min="27" max="27" width="15.7109375" style="0" customWidth="1"/>
  </cols>
  <sheetData>
    <row r="1" spans="1:27" ht="15.75">
      <c r="A1" s="69" t="s">
        <v>107</v>
      </c>
      <c r="B1" s="69"/>
      <c r="C1" s="69"/>
      <c r="D1" s="70" t="s">
        <v>107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  <c r="V1" s="70" t="s">
        <v>107</v>
      </c>
      <c r="W1" s="59"/>
      <c r="X1" s="59"/>
      <c r="Y1" s="59"/>
      <c r="Z1" s="59"/>
      <c r="AA1" s="60"/>
    </row>
    <row r="2" spans="1:27" ht="15.75">
      <c r="A2" s="69" t="s">
        <v>150</v>
      </c>
      <c r="B2" s="69"/>
      <c r="C2" s="69"/>
      <c r="D2" s="70" t="s">
        <v>53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  <c r="V2" s="70" t="s">
        <v>54</v>
      </c>
      <c r="W2" s="59"/>
      <c r="X2" s="59"/>
      <c r="Y2" s="59"/>
      <c r="Z2" s="59"/>
      <c r="AA2" s="60"/>
    </row>
    <row r="3" spans="1:27" ht="15.75">
      <c r="A3" s="6" t="s">
        <v>8</v>
      </c>
      <c r="B3" s="6" t="s">
        <v>41</v>
      </c>
      <c r="C3" s="6" t="s">
        <v>42</v>
      </c>
      <c r="D3" s="6" t="s">
        <v>108</v>
      </c>
      <c r="E3" s="6" t="s">
        <v>147</v>
      </c>
      <c r="F3" s="6" t="s">
        <v>109</v>
      </c>
      <c r="G3" s="6" t="s">
        <v>9</v>
      </c>
      <c r="H3" s="6" t="s">
        <v>9</v>
      </c>
      <c r="I3" s="69" t="s">
        <v>10</v>
      </c>
      <c r="J3" s="69"/>
      <c r="K3" s="69"/>
      <c r="L3" s="69" t="s">
        <v>11</v>
      </c>
      <c r="M3" s="69"/>
      <c r="N3" s="69"/>
      <c r="O3" s="69" t="s">
        <v>12</v>
      </c>
      <c r="P3" s="69"/>
      <c r="Q3" s="69"/>
      <c r="R3" s="69" t="s">
        <v>13</v>
      </c>
      <c r="S3" s="69"/>
      <c r="T3" s="69"/>
      <c r="U3" s="6"/>
      <c r="V3" s="6" t="s">
        <v>9</v>
      </c>
      <c r="W3" s="6" t="s">
        <v>13</v>
      </c>
      <c r="X3" s="6" t="s">
        <v>20</v>
      </c>
      <c r="Y3" s="6" t="s">
        <v>21</v>
      </c>
      <c r="Z3" s="6" t="s">
        <v>22</v>
      </c>
      <c r="AA3" s="6" t="s">
        <v>23</v>
      </c>
    </row>
    <row r="4" spans="1:27" ht="15.75">
      <c r="A4" s="32" t="s">
        <v>0</v>
      </c>
      <c r="B4" s="21" t="str">
        <f>'Risultati 1° girone'!B4</f>
        <v>SCARSO</v>
      </c>
      <c r="C4" s="29" t="str">
        <f>'Risultati 1° girone'!F4</f>
        <v>MARCATO</v>
      </c>
      <c r="D4" s="18" t="s">
        <v>140</v>
      </c>
      <c r="E4" s="48" t="s">
        <v>15</v>
      </c>
      <c r="F4" s="6" t="s">
        <v>141</v>
      </c>
      <c r="G4" s="18" t="str">
        <f>B4</f>
        <v>SCARSO</v>
      </c>
      <c r="H4" s="18" t="str">
        <f>B11</f>
        <v>MANCINONE</v>
      </c>
      <c r="I4" s="34">
        <v>12</v>
      </c>
      <c r="J4" s="6" t="s">
        <v>14</v>
      </c>
      <c r="K4" s="34">
        <v>1</v>
      </c>
      <c r="L4" s="34">
        <v>11</v>
      </c>
      <c r="M4" s="6" t="s">
        <v>14</v>
      </c>
      <c r="N4" s="34">
        <v>0</v>
      </c>
      <c r="O4" s="34"/>
      <c r="P4" s="6" t="s">
        <v>14</v>
      </c>
      <c r="Q4" s="34"/>
      <c r="R4" s="6">
        <f>IF(I4&gt;K4,2,0)+IF(L4&gt;N4,2,0)+IF(O4=Q4,0,1)+IF(O4&lt;Q4,-2)</f>
        <v>4</v>
      </c>
      <c r="S4" s="6" t="s">
        <v>14</v>
      </c>
      <c r="T4" s="6">
        <f>IF(K4&lt;=I4,0,2)+IF(N4&lt;=L4,0,2)+IF(Q4&gt;O4,1,0)+IF(Q4&lt;O4,-1)</f>
        <v>0</v>
      </c>
      <c r="U4" s="6">
        <f>IF(I4+K4=0,0,1)</f>
        <v>1</v>
      </c>
      <c r="V4" s="6" t="str">
        <f aca="true" t="shared" si="0" ref="V4:V11">B4</f>
        <v>SCARSO</v>
      </c>
      <c r="W4" s="6">
        <f aca="true" t="shared" si="1" ref="W4:W11">SUMIF(G$1:G$65536,B4,R$1:R$65536)+SUMIF(H$1:H$65536,B4,T$1:T$65536)</f>
        <v>15</v>
      </c>
      <c r="X4" s="6">
        <f aca="true" t="shared" si="2" ref="X4:X11">SUMIF(G$1:G$65536,B4,U$1:U$65536)+SUMIF(H$1:H$65536,B4,U$1:U$65536)</f>
        <v>4</v>
      </c>
      <c r="Y4" s="6">
        <f aca="true" t="shared" si="3" ref="Y4:Y11">SUMIF(G$1:G$65536,B4,I$1:I$65536)+SUMIF(G$1:G$65536,B4,L$1:L$65536)+SUMIF(G$1:G$65536,B4,O$1:O$65536)+SUMIF(H$1:H$65536,B4,K$1:K$65536)+SUMIF(H$1:H$65536,B4,N$1:N$65536)+SUMIF(H$1:H$65536,B4,Q$1:Q$65536)</f>
        <v>98</v>
      </c>
      <c r="Z4" s="6">
        <f aca="true" t="shared" si="4" ref="Z4:Z11">SUMIF(G$1:G$65536,B4,K$1:K$65536)+SUMIF(G$1:G$65536,B4,N$1:N$65536)+SUMIF(G$1:G$65536,B4,Q$1:Q$65536)+SUMIF(H$1:H$65536,B4,I$1:I$65536)+SUMIF(H$1:H$65536,B4,L$1:L$65536)+SUMIF(H$1:H$65536,B4,O$1:O$65536)</f>
        <v>40</v>
      </c>
      <c r="AA4" s="6">
        <f>Y4-Z4</f>
        <v>58</v>
      </c>
    </row>
    <row r="5" spans="1:27" ht="15.75">
      <c r="A5" s="32" t="s">
        <v>1</v>
      </c>
      <c r="B5" s="21" t="str">
        <f>'Risultati 1° girone'!B5</f>
        <v>DE ROSA</v>
      </c>
      <c r="C5" s="29" t="str">
        <f>'Risultati 1° girone'!F5</f>
        <v>BALBO </v>
      </c>
      <c r="D5" s="18" t="s">
        <v>140</v>
      </c>
      <c r="E5" s="48" t="s">
        <v>16</v>
      </c>
      <c r="F5" s="6" t="s">
        <v>142</v>
      </c>
      <c r="G5" s="18" t="str">
        <f>B5</f>
        <v>DE ROSA</v>
      </c>
      <c r="H5" s="18" t="str">
        <f>B10</f>
        <v>VINCENTI</v>
      </c>
      <c r="I5" s="34">
        <v>12</v>
      </c>
      <c r="J5" s="6" t="s">
        <v>14</v>
      </c>
      <c r="K5" s="34">
        <v>8</v>
      </c>
      <c r="L5" s="34">
        <v>11</v>
      </c>
      <c r="M5" s="6" t="s">
        <v>14</v>
      </c>
      <c r="N5" s="34">
        <v>0</v>
      </c>
      <c r="O5" s="34"/>
      <c r="P5" s="6" t="s">
        <v>14</v>
      </c>
      <c r="Q5" s="34"/>
      <c r="R5" s="6">
        <f aca="true" t="shared" si="5" ref="R5:R37">IF(I5&gt;K5,2,0)+IF(L5&gt;N5,2,0)+IF(O5=Q5,0,1)+IF(O5&lt;Q5,-2)</f>
        <v>4</v>
      </c>
      <c r="S5" s="6" t="s">
        <v>14</v>
      </c>
      <c r="T5" s="6">
        <f aca="true" t="shared" si="6" ref="T5:T37">IF(K5&lt;=I5,0,2)+IF(N5&lt;=L5,0,2)+IF(Q5&gt;O5,1,0)+IF(Q5&lt;O5,-1)</f>
        <v>0</v>
      </c>
      <c r="U5" s="6">
        <f aca="true" t="shared" si="7" ref="U5:U37">IF(I5+K5=0,0,1)</f>
        <v>1</v>
      </c>
      <c r="V5" s="6" t="str">
        <f t="shared" si="0"/>
        <v>DE ROSA</v>
      </c>
      <c r="W5" s="6">
        <f t="shared" si="1"/>
        <v>11</v>
      </c>
      <c r="X5" s="6">
        <f t="shared" si="2"/>
        <v>4</v>
      </c>
      <c r="Y5" s="6">
        <f t="shared" si="3"/>
        <v>89</v>
      </c>
      <c r="Z5" s="6">
        <f t="shared" si="4"/>
        <v>75</v>
      </c>
      <c r="AA5" s="6">
        <f aca="true" t="shared" si="8" ref="AA5:AA11">Y5-Z5</f>
        <v>14</v>
      </c>
    </row>
    <row r="6" spans="1:27" ht="15.75">
      <c r="A6" s="32" t="s">
        <v>2</v>
      </c>
      <c r="B6" s="21" t="str">
        <f>'Risultati 1° girone'!B6</f>
        <v>GALLINA</v>
      </c>
      <c r="C6" s="29" t="str">
        <f>'Risultati 1° girone'!F6</f>
        <v>CASARO </v>
      </c>
      <c r="D6" s="18" t="s">
        <v>140</v>
      </c>
      <c r="E6" s="48" t="s">
        <v>17</v>
      </c>
      <c r="F6" s="6" t="s">
        <v>143</v>
      </c>
      <c r="G6" s="18" t="str">
        <f>B6</f>
        <v>GALLINA</v>
      </c>
      <c r="H6" s="18" t="str">
        <f>B9</f>
        <v>LEVANTINI</v>
      </c>
      <c r="I6" s="34">
        <v>1</v>
      </c>
      <c r="J6" s="6" t="s">
        <v>14</v>
      </c>
      <c r="K6" s="34">
        <v>11</v>
      </c>
      <c r="L6" s="34">
        <v>8</v>
      </c>
      <c r="M6" s="6" t="s">
        <v>14</v>
      </c>
      <c r="N6" s="34">
        <v>12</v>
      </c>
      <c r="O6" s="34"/>
      <c r="P6" s="6" t="s">
        <v>14</v>
      </c>
      <c r="Q6" s="34"/>
      <c r="R6" s="6">
        <f t="shared" si="5"/>
        <v>0</v>
      </c>
      <c r="S6" s="6" t="s">
        <v>14</v>
      </c>
      <c r="T6" s="6">
        <f t="shared" si="6"/>
        <v>4</v>
      </c>
      <c r="U6" s="6">
        <f t="shared" si="7"/>
        <v>1</v>
      </c>
      <c r="V6" s="6" t="str">
        <f t="shared" si="0"/>
        <v>GALLINA</v>
      </c>
      <c r="W6" s="6">
        <f t="shared" si="1"/>
        <v>11</v>
      </c>
      <c r="X6" s="6">
        <f t="shared" si="2"/>
        <v>4</v>
      </c>
      <c r="Y6" s="6">
        <f t="shared" si="3"/>
        <v>85</v>
      </c>
      <c r="Z6" s="6">
        <f t="shared" si="4"/>
        <v>79</v>
      </c>
      <c r="AA6" s="6">
        <f t="shared" si="8"/>
        <v>6</v>
      </c>
    </row>
    <row r="7" spans="1:27" ht="15.75">
      <c r="A7" s="32" t="s">
        <v>3</v>
      </c>
      <c r="B7" s="21" t="str">
        <f>'Risultati 1° girone'!B7</f>
        <v>BATTAGLIA</v>
      </c>
      <c r="C7" s="29" t="str">
        <f>'Risultati 1° girone'!F7</f>
        <v>CIBIN</v>
      </c>
      <c r="D7" s="18" t="s">
        <v>140</v>
      </c>
      <c r="E7" s="48" t="s">
        <v>18</v>
      </c>
      <c r="F7" s="6" t="s">
        <v>112</v>
      </c>
      <c r="G7" s="18" t="str">
        <f>B7</f>
        <v>BATTAGLIA</v>
      </c>
      <c r="H7" s="18" t="str">
        <f>B8</f>
        <v>FERRIGNO</v>
      </c>
      <c r="I7" s="34">
        <v>7</v>
      </c>
      <c r="J7" s="6" t="s">
        <v>14</v>
      </c>
      <c r="K7" s="34">
        <v>12</v>
      </c>
      <c r="L7" s="34">
        <v>6</v>
      </c>
      <c r="M7" s="6" t="s">
        <v>14</v>
      </c>
      <c r="N7" s="34">
        <v>11</v>
      </c>
      <c r="O7" s="34"/>
      <c r="P7" s="6" t="s">
        <v>14</v>
      </c>
      <c r="Q7" s="34"/>
      <c r="R7" s="6">
        <f t="shared" si="5"/>
        <v>0</v>
      </c>
      <c r="S7" s="6" t="s">
        <v>14</v>
      </c>
      <c r="T7" s="6">
        <f t="shared" si="6"/>
        <v>4</v>
      </c>
      <c r="U7" s="6">
        <f t="shared" si="7"/>
        <v>1</v>
      </c>
      <c r="V7" s="6" t="str">
        <f t="shared" si="0"/>
        <v>BATTAGLIA</v>
      </c>
      <c r="W7" s="6">
        <f t="shared" si="1"/>
        <v>4</v>
      </c>
      <c r="X7" s="6">
        <f t="shared" si="2"/>
        <v>4</v>
      </c>
      <c r="Y7" s="6">
        <f t="shared" si="3"/>
        <v>60</v>
      </c>
      <c r="Z7" s="6">
        <f t="shared" si="4"/>
        <v>84</v>
      </c>
      <c r="AA7" s="6">
        <f t="shared" si="8"/>
        <v>-24</v>
      </c>
    </row>
    <row r="8" spans="1:27" ht="15.75">
      <c r="A8" s="32" t="s">
        <v>4</v>
      </c>
      <c r="B8" s="29" t="str">
        <f>'Risultati 1° girone'!D4</f>
        <v>FERRIGNO</v>
      </c>
      <c r="C8" s="29" t="str">
        <f>'Risultati 1° girone'!H4</f>
        <v>BUTTITTA</v>
      </c>
      <c r="D8" s="18" t="s">
        <v>140</v>
      </c>
      <c r="E8" s="48" t="s">
        <v>17</v>
      </c>
      <c r="F8" s="6" t="s">
        <v>111</v>
      </c>
      <c r="G8" s="18" t="str">
        <f>B4</f>
        <v>SCARSO</v>
      </c>
      <c r="H8" s="18" t="str">
        <f>B10</f>
        <v>VINCENTI</v>
      </c>
      <c r="I8" s="34">
        <v>11</v>
      </c>
      <c r="J8" s="6" t="s">
        <v>14</v>
      </c>
      <c r="K8" s="34">
        <v>2</v>
      </c>
      <c r="L8" s="34">
        <v>11</v>
      </c>
      <c r="M8" s="6" t="s">
        <v>14</v>
      </c>
      <c r="N8" s="34">
        <v>4</v>
      </c>
      <c r="O8" s="34"/>
      <c r="P8" s="6" t="s">
        <v>14</v>
      </c>
      <c r="Q8" s="34"/>
      <c r="R8" s="6">
        <f t="shared" si="5"/>
        <v>4</v>
      </c>
      <c r="S8" s="6" t="s">
        <v>14</v>
      </c>
      <c r="T8" s="6">
        <f t="shared" si="6"/>
        <v>0</v>
      </c>
      <c r="U8" s="6">
        <f t="shared" si="7"/>
        <v>1</v>
      </c>
      <c r="V8" s="6" t="str">
        <f t="shared" si="0"/>
        <v>FERRIGNO</v>
      </c>
      <c r="W8" s="6">
        <f t="shared" si="1"/>
        <v>9</v>
      </c>
      <c r="X8" s="6">
        <f t="shared" si="2"/>
        <v>4</v>
      </c>
      <c r="Y8" s="6">
        <f t="shared" si="3"/>
        <v>83</v>
      </c>
      <c r="Z8" s="6">
        <f t="shared" si="4"/>
        <v>81</v>
      </c>
      <c r="AA8" s="6">
        <f t="shared" si="8"/>
        <v>2</v>
      </c>
    </row>
    <row r="9" spans="1:27" ht="15.75">
      <c r="A9" s="32" t="s">
        <v>5</v>
      </c>
      <c r="B9" s="29" t="str">
        <f>'Risultati 1° girone'!D5</f>
        <v>LEVANTINI</v>
      </c>
      <c r="C9" s="29" t="str">
        <f>'Risultati 1° girone'!H5</f>
        <v>DE FAZIO</v>
      </c>
      <c r="D9" s="18" t="s">
        <v>140</v>
      </c>
      <c r="E9" s="48" t="s">
        <v>18</v>
      </c>
      <c r="F9" s="6" t="s">
        <v>144</v>
      </c>
      <c r="G9" s="18" t="str">
        <f>B5</f>
        <v>DE ROSA</v>
      </c>
      <c r="H9" s="18" t="str">
        <f>B9</f>
        <v>LEVANTINI</v>
      </c>
      <c r="I9" s="34">
        <v>12</v>
      </c>
      <c r="J9" s="6" t="s">
        <v>14</v>
      </c>
      <c r="K9" s="34">
        <v>10</v>
      </c>
      <c r="L9" s="34">
        <v>12</v>
      </c>
      <c r="M9" s="6" t="s">
        <v>14</v>
      </c>
      <c r="N9" s="34">
        <v>9</v>
      </c>
      <c r="O9" s="34"/>
      <c r="P9" s="6" t="s">
        <v>14</v>
      </c>
      <c r="Q9" s="34"/>
      <c r="R9" s="6">
        <f t="shared" si="5"/>
        <v>4</v>
      </c>
      <c r="S9" s="6" t="s">
        <v>14</v>
      </c>
      <c r="T9" s="6">
        <f t="shared" si="6"/>
        <v>0</v>
      </c>
      <c r="U9" s="6">
        <f t="shared" si="7"/>
        <v>1</v>
      </c>
      <c r="V9" s="6" t="str">
        <f t="shared" si="0"/>
        <v>LEVANTINI</v>
      </c>
      <c r="W9" s="6">
        <f t="shared" si="1"/>
        <v>8</v>
      </c>
      <c r="X9" s="6">
        <f t="shared" si="2"/>
        <v>4</v>
      </c>
      <c r="Y9" s="6">
        <f t="shared" si="3"/>
        <v>73</v>
      </c>
      <c r="Z9" s="6">
        <f t="shared" si="4"/>
        <v>66</v>
      </c>
      <c r="AA9" s="6">
        <f t="shared" si="8"/>
        <v>7</v>
      </c>
    </row>
    <row r="10" spans="1:27" ht="15.75">
      <c r="A10" s="32" t="s">
        <v>6</v>
      </c>
      <c r="B10" s="29" t="str">
        <f>'Risultati 1° girone'!D6</f>
        <v>VINCENTI</v>
      </c>
      <c r="C10" s="29" t="str">
        <f>'Risultati 1° girone'!H6</f>
        <v>AMMENDOLIA</v>
      </c>
      <c r="D10" s="18" t="s">
        <v>140</v>
      </c>
      <c r="E10" s="48" t="s">
        <v>15</v>
      </c>
      <c r="F10" s="6" t="s">
        <v>114</v>
      </c>
      <c r="G10" s="18" t="str">
        <f>B6</f>
        <v>GALLINA</v>
      </c>
      <c r="H10" s="18" t="str">
        <f>B8</f>
        <v>FERRIGNO</v>
      </c>
      <c r="I10" s="34">
        <v>11</v>
      </c>
      <c r="J10" s="6" t="s">
        <v>14</v>
      </c>
      <c r="K10" s="34">
        <v>9</v>
      </c>
      <c r="L10" s="34">
        <v>12</v>
      </c>
      <c r="M10" s="6" t="s">
        <v>14</v>
      </c>
      <c r="N10" s="34">
        <v>4</v>
      </c>
      <c r="O10" s="34"/>
      <c r="P10" s="6" t="s">
        <v>14</v>
      </c>
      <c r="Q10" s="34"/>
      <c r="R10" s="6">
        <f t="shared" si="5"/>
        <v>4</v>
      </c>
      <c r="S10" s="6" t="s">
        <v>14</v>
      </c>
      <c r="T10" s="6">
        <f t="shared" si="6"/>
        <v>0</v>
      </c>
      <c r="U10" s="6">
        <f t="shared" si="7"/>
        <v>1</v>
      </c>
      <c r="V10" s="6" t="str">
        <f t="shared" si="0"/>
        <v>VINCENTI</v>
      </c>
      <c r="W10" s="6">
        <f t="shared" si="1"/>
        <v>0</v>
      </c>
      <c r="X10" s="6">
        <f t="shared" si="2"/>
        <v>4</v>
      </c>
      <c r="Y10" s="6">
        <f t="shared" si="3"/>
        <v>48</v>
      </c>
      <c r="Z10" s="6">
        <f t="shared" si="4"/>
        <v>92</v>
      </c>
      <c r="AA10" s="6">
        <f t="shared" si="8"/>
        <v>-44</v>
      </c>
    </row>
    <row r="11" spans="1:27" ht="15.75">
      <c r="A11" s="33" t="s">
        <v>7</v>
      </c>
      <c r="B11" s="30" t="str">
        <f>'Risultati 1° girone'!D7</f>
        <v>MANCINONE</v>
      </c>
      <c r="C11" s="30" t="str">
        <f>'Risultati 1° girone'!H7</f>
        <v>ZINI</v>
      </c>
      <c r="D11" s="18" t="s">
        <v>140</v>
      </c>
      <c r="E11" s="48" t="s">
        <v>16</v>
      </c>
      <c r="F11" s="6" t="s">
        <v>115</v>
      </c>
      <c r="G11" s="18" t="str">
        <f>B7</f>
        <v>BATTAGLIA</v>
      </c>
      <c r="H11" s="18" t="str">
        <f>B11</f>
        <v>MANCINONE</v>
      </c>
      <c r="I11" s="34">
        <v>4</v>
      </c>
      <c r="J11" s="6" t="s">
        <v>14</v>
      </c>
      <c r="K11" s="34">
        <v>12</v>
      </c>
      <c r="L11" s="34">
        <v>9</v>
      </c>
      <c r="M11" s="6" t="s">
        <v>14</v>
      </c>
      <c r="N11" s="34">
        <v>11</v>
      </c>
      <c r="O11" s="34"/>
      <c r="P11" s="6" t="s">
        <v>14</v>
      </c>
      <c r="Q11" s="34"/>
      <c r="R11" s="6">
        <f t="shared" si="5"/>
        <v>0</v>
      </c>
      <c r="S11" s="6" t="s">
        <v>14</v>
      </c>
      <c r="T11" s="6">
        <f t="shared" si="6"/>
        <v>4</v>
      </c>
      <c r="U11" s="6">
        <f t="shared" si="7"/>
        <v>1</v>
      </c>
      <c r="V11" s="6" t="str">
        <f t="shared" si="0"/>
        <v>MANCINONE</v>
      </c>
      <c r="W11" s="6">
        <f t="shared" si="1"/>
        <v>6</v>
      </c>
      <c r="X11" s="6">
        <f t="shared" si="2"/>
        <v>4</v>
      </c>
      <c r="Y11" s="6">
        <f t="shared" si="3"/>
        <v>74</v>
      </c>
      <c r="Z11" s="6">
        <f t="shared" si="4"/>
        <v>93</v>
      </c>
      <c r="AA11" s="6">
        <f t="shared" si="8"/>
        <v>-19</v>
      </c>
    </row>
    <row r="12" spans="1:27" ht="15.75">
      <c r="A12" s="16"/>
      <c r="B12" s="16"/>
      <c r="C12" s="16"/>
      <c r="D12" s="18" t="s">
        <v>140</v>
      </c>
      <c r="E12" s="48" t="s">
        <v>16</v>
      </c>
      <c r="F12" s="6" t="s">
        <v>116</v>
      </c>
      <c r="G12" s="18" t="str">
        <f>B4</f>
        <v>SCARSO</v>
      </c>
      <c r="H12" s="18" t="str">
        <f>B9</f>
        <v>LEVANTINI</v>
      </c>
      <c r="I12" s="34">
        <v>11</v>
      </c>
      <c r="J12" s="6" t="s">
        <v>14</v>
      </c>
      <c r="K12" s="34">
        <v>6</v>
      </c>
      <c r="L12" s="34">
        <v>12</v>
      </c>
      <c r="M12" s="6" t="s">
        <v>14</v>
      </c>
      <c r="N12" s="34">
        <v>3</v>
      </c>
      <c r="O12" s="34"/>
      <c r="P12" s="6" t="s">
        <v>14</v>
      </c>
      <c r="Q12" s="34"/>
      <c r="R12" s="6">
        <f t="shared" si="5"/>
        <v>4</v>
      </c>
      <c r="S12" s="6" t="s">
        <v>14</v>
      </c>
      <c r="T12" s="6">
        <f t="shared" si="6"/>
        <v>0</v>
      </c>
      <c r="U12" s="6">
        <f t="shared" si="7"/>
        <v>1</v>
      </c>
      <c r="V12" s="70" t="s">
        <v>55</v>
      </c>
      <c r="W12" s="59"/>
      <c r="X12" s="59"/>
      <c r="Y12" s="59"/>
      <c r="Z12" s="59"/>
      <c r="AA12" s="60"/>
    </row>
    <row r="13" spans="1:27" ht="15.75">
      <c r="A13" s="16"/>
      <c r="B13" s="16"/>
      <c r="C13" s="16"/>
      <c r="D13" s="18" t="s">
        <v>140</v>
      </c>
      <c r="E13" s="48" t="s">
        <v>17</v>
      </c>
      <c r="F13" s="6" t="s">
        <v>117</v>
      </c>
      <c r="G13" s="18" t="str">
        <f>B5</f>
        <v>DE ROSA</v>
      </c>
      <c r="H13" s="18" t="str">
        <f>B8</f>
        <v>FERRIGNO</v>
      </c>
      <c r="I13" s="34">
        <v>5</v>
      </c>
      <c r="J13" s="6" t="s">
        <v>14</v>
      </c>
      <c r="K13" s="34">
        <v>11</v>
      </c>
      <c r="L13" s="34">
        <v>10</v>
      </c>
      <c r="M13" s="6" t="s">
        <v>14</v>
      </c>
      <c r="N13" s="34">
        <v>12</v>
      </c>
      <c r="O13" s="34"/>
      <c r="P13" s="6" t="s">
        <v>14</v>
      </c>
      <c r="Q13" s="34"/>
      <c r="R13" s="6">
        <f t="shared" si="5"/>
        <v>0</v>
      </c>
      <c r="S13" s="6" t="s">
        <v>14</v>
      </c>
      <c r="T13" s="6">
        <f t="shared" si="6"/>
        <v>4</v>
      </c>
      <c r="U13" s="6">
        <f t="shared" si="7"/>
        <v>1</v>
      </c>
      <c r="V13" s="6" t="s">
        <v>19</v>
      </c>
      <c r="W13" s="6" t="s">
        <v>13</v>
      </c>
      <c r="X13" s="6" t="s">
        <v>20</v>
      </c>
      <c r="Y13" s="6" t="s">
        <v>21</v>
      </c>
      <c r="Z13" s="6" t="s">
        <v>22</v>
      </c>
      <c r="AA13" s="6" t="s">
        <v>23</v>
      </c>
    </row>
    <row r="14" spans="1:27" ht="15.75">
      <c r="A14" s="16"/>
      <c r="B14" s="16"/>
      <c r="C14" s="16"/>
      <c r="D14" s="18" t="s">
        <v>140</v>
      </c>
      <c r="E14" s="18">
        <v>4</v>
      </c>
      <c r="F14" s="6" t="s">
        <v>118</v>
      </c>
      <c r="G14" s="18" t="str">
        <f>B6</f>
        <v>GALLINA</v>
      </c>
      <c r="H14" s="18" t="str">
        <f>B11</f>
        <v>MANCINONE</v>
      </c>
      <c r="I14" s="34">
        <v>8</v>
      </c>
      <c r="J14" s="6" t="s">
        <v>14</v>
      </c>
      <c r="K14" s="34">
        <v>11</v>
      </c>
      <c r="L14" s="34">
        <v>11</v>
      </c>
      <c r="M14" s="6" t="s">
        <v>14</v>
      </c>
      <c r="N14" s="34">
        <v>5</v>
      </c>
      <c r="O14" s="34">
        <v>11</v>
      </c>
      <c r="P14" s="6" t="s">
        <v>14</v>
      </c>
      <c r="Q14" s="34">
        <v>9</v>
      </c>
      <c r="R14" s="6">
        <f t="shared" si="5"/>
        <v>3</v>
      </c>
      <c r="S14" s="6" t="s">
        <v>14</v>
      </c>
      <c r="T14" s="6">
        <f t="shared" si="6"/>
        <v>1</v>
      </c>
      <c r="U14" s="6">
        <f t="shared" si="7"/>
        <v>1</v>
      </c>
      <c r="V14" s="6" t="str">
        <f aca="true" t="shared" si="9" ref="V14:V21">C4</f>
        <v>MARCATO</v>
      </c>
      <c r="W14" s="6">
        <f aca="true" t="shared" si="10" ref="W14:W21">SUMIF(G$1:G$65536,C4,R$1:R$65536)+SUMIF(H$1:H$65536,C4,T$1:T$65536)</f>
        <v>11</v>
      </c>
      <c r="X14" s="6">
        <f aca="true" t="shared" si="11" ref="X14:X21">SUMIF(G$1:G$65536,C4,U$1:U$65536)+SUMIF(H$1:H$65536,C4,U$1:U$65536)</f>
        <v>4</v>
      </c>
      <c r="Y14" s="6">
        <f aca="true" t="shared" si="12" ref="Y14:Y21">SUMIF(G$1:G$65536,C4,I$1:I$65536)+SUMIF(G$1:G$65536,C4,L$1:L$65536)+SUMIF(G$1:G$65536,C4,O$1:O$65536)+SUMIF(H$1:H$65536,C4,K$1:K$65536)+SUMIF(H$1:H$65536,C4,N$1:N$65536)+SUMIF(H$1:H$65536,C4,Q$1:Q$65536)</f>
        <v>92</v>
      </c>
      <c r="Z14" s="6">
        <f aca="true" t="shared" si="13" ref="Z14:Z21">SUMIF(G$1:G$65536,C4,K$1:K$65536)+SUMIF(G$1:G$65536,C4,N$1:N$65536)+SUMIF(G$1:G$65536,C4,Q$1:Q$65536)+SUMIF(H$1:H$65536,C4,I$1:I$65536)+SUMIF(H$1:H$65536,C4,L$1:L$65536)+SUMIF(H$1:H$65536,C4,O$1:O$65536)</f>
        <v>68</v>
      </c>
      <c r="AA14" s="6">
        <f aca="true" t="shared" si="14" ref="AA14:AA21">Y14-Z14</f>
        <v>24</v>
      </c>
    </row>
    <row r="15" spans="1:27" ht="15.75">
      <c r="A15" s="16"/>
      <c r="B15" s="16"/>
      <c r="C15" s="16"/>
      <c r="D15" s="18" t="s">
        <v>140</v>
      </c>
      <c r="E15" s="18">
        <v>1</v>
      </c>
      <c r="F15" s="6" t="s">
        <v>145</v>
      </c>
      <c r="G15" s="18" t="str">
        <f>B7</f>
        <v>BATTAGLIA</v>
      </c>
      <c r="H15" s="18" t="str">
        <f>B10</f>
        <v>VINCENTI</v>
      </c>
      <c r="I15" s="34">
        <v>12</v>
      </c>
      <c r="J15" s="6" t="s">
        <v>14</v>
      </c>
      <c r="K15" s="34">
        <v>6</v>
      </c>
      <c r="L15" s="34">
        <v>12</v>
      </c>
      <c r="M15" s="6" t="s">
        <v>14</v>
      </c>
      <c r="N15" s="34">
        <v>10</v>
      </c>
      <c r="O15" s="34"/>
      <c r="P15" s="6" t="s">
        <v>14</v>
      </c>
      <c r="Q15" s="34"/>
      <c r="R15" s="6">
        <f t="shared" si="5"/>
        <v>4</v>
      </c>
      <c r="S15" s="6" t="s">
        <v>14</v>
      </c>
      <c r="T15" s="6">
        <f t="shared" si="6"/>
        <v>0</v>
      </c>
      <c r="U15" s="6">
        <f t="shared" si="7"/>
        <v>1</v>
      </c>
      <c r="V15" s="6" t="str">
        <f t="shared" si="9"/>
        <v>BALBO </v>
      </c>
      <c r="W15" s="6">
        <f t="shared" si="10"/>
        <v>10</v>
      </c>
      <c r="X15" s="6">
        <f t="shared" si="11"/>
        <v>4</v>
      </c>
      <c r="Y15" s="6">
        <f t="shared" si="12"/>
        <v>92</v>
      </c>
      <c r="Z15" s="6">
        <f t="shared" si="13"/>
        <v>69</v>
      </c>
      <c r="AA15" s="6">
        <f t="shared" si="14"/>
        <v>23</v>
      </c>
    </row>
    <row r="16" spans="1:27" ht="15.75">
      <c r="A16" s="16"/>
      <c r="B16" s="16"/>
      <c r="C16" s="16"/>
      <c r="D16" s="18" t="s">
        <v>120</v>
      </c>
      <c r="E16" s="18">
        <v>2</v>
      </c>
      <c r="F16" s="6" t="s">
        <v>137</v>
      </c>
      <c r="G16" s="18" t="str">
        <f>B4</f>
        <v>SCARSO</v>
      </c>
      <c r="H16" s="18" t="str">
        <f>B8</f>
        <v>FERRIGNO</v>
      </c>
      <c r="I16" s="34">
        <v>7</v>
      </c>
      <c r="J16" s="6" t="s">
        <v>14</v>
      </c>
      <c r="K16" s="34">
        <v>11</v>
      </c>
      <c r="L16" s="34">
        <v>11</v>
      </c>
      <c r="M16" s="6" t="s">
        <v>14</v>
      </c>
      <c r="N16" s="34">
        <v>3</v>
      </c>
      <c r="O16" s="34">
        <v>12</v>
      </c>
      <c r="P16" s="6" t="s">
        <v>14</v>
      </c>
      <c r="Q16" s="34">
        <v>10</v>
      </c>
      <c r="R16" s="6">
        <f t="shared" si="5"/>
        <v>3</v>
      </c>
      <c r="S16" s="6" t="s">
        <v>14</v>
      </c>
      <c r="T16" s="6">
        <f t="shared" si="6"/>
        <v>1</v>
      </c>
      <c r="U16" s="6">
        <f t="shared" si="7"/>
        <v>1</v>
      </c>
      <c r="V16" s="6" t="str">
        <f t="shared" si="9"/>
        <v>CASARO </v>
      </c>
      <c r="W16" s="6">
        <f t="shared" si="10"/>
        <v>9</v>
      </c>
      <c r="X16" s="6">
        <f t="shared" si="11"/>
        <v>4</v>
      </c>
      <c r="Y16" s="6">
        <f t="shared" si="12"/>
        <v>80</v>
      </c>
      <c r="Z16" s="6">
        <f t="shared" si="13"/>
        <v>67</v>
      </c>
      <c r="AA16" s="6">
        <f t="shared" si="14"/>
        <v>13</v>
      </c>
    </row>
    <row r="17" spans="1:27" ht="15.75">
      <c r="A17" s="16"/>
      <c r="B17" s="16"/>
      <c r="C17" s="16"/>
      <c r="D17" s="18" t="s">
        <v>120</v>
      </c>
      <c r="E17" s="18">
        <v>3</v>
      </c>
      <c r="F17" s="6" t="s">
        <v>138</v>
      </c>
      <c r="G17" s="18" t="str">
        <f>B5</f>
        <v>DE ROSA</v>
      </c>
      <c r="H17" s="18" t="str">
        <f>B11</f>
        <v>MANCINONE</v>
      </c>
      <c r="I17" s="34">
        <v>4</v>
      </c>
      <c r="J17" s="6" t="s">
        <v>14</v>
      </c>
      <c r="K17" s="34">
        <v>11</v>
      </c>
      <c r="L17" s="34">
        <v>11</v>
      </c>
      <c r="M17" s="6" t="s">
        <v>14</v>
      </c>
      <c r="N17" s="34">
        <v>9</v>
      </c>
      <c r="O17" s="34">
        <v>12</v>
      </c>
      <c r="P17" s="6" t="s">
        <v>14</v>
      </c>
      <c r="Q17" s="34">
        <v>5</v>
      </c>
      <c r="R17" s="6">
        <f t="shared" si="5"/>
        <v>3</v>
      </c>
      <c r="S17" s="6" t="s">
        <v>14</v>
      </c>
      <c r="T17" s="6">
        <f t="shared" si="6"/>
        <v>1</v>
      </c>
      <c r="U17" s="6">
        <f t="shared" si="7"/>
        <v>1</v>
      </c>
      <c r="V17" s="6" t="str">
        <f t="shared" si="9"/>
        <v>CIBIN</v>
      </c>
      <c r="W17" s="6">
        <f t="shared" si="10"/>
        <v>8</v>
      </c>
      <c r="X17" s="6">
        <f t="shared" si="11"/>
        <v>4</v>
      </c>
      <c r="Y17" s="6">
        <f t="shared" si="12"/>
        <v>77</v>
      </c>
      <c r="Z17" s="6">
        <f t="shared" si="13"/>
        <v>69</v>
      </c>
      <c r="AA17" s="6">
        <f t="shared" si="14"/>
        <v>8</v>
      </c>
    </row>
    <row r="18" spans="1:27" ht="15.75">
      <c r="A18" s="16"/>
      <c r="B18" s="16"/>
      <c r="C18" s="16"/>
      <c r="D18" s="18" t="s">
        <v>120</v>
      </c>
      <c r="E18" s="48" t="s">
        <v>18</v>
      </c>
      <c r="F18" s="6" t="s">
        <v>139</v>
      </c>
      <c r="G18" s="18" t="str">
        <f>B6</f>
        <v>GALLINA</v>
      </c>
      <c r="H18" s="18" t="str">
        <f>B10</f>
        <v>VINCENTI</v>
      </c>
      <c r="I18" s="34">
        <v>12</v>
      </c>
      <c r="J18" s="6" t="s">
        <v>14</v>
      </c>
      <c r="K18" s="34">
        <v>10</v>
      </c>
      <c r="L18" s="34">
        <v>11</v>
      </c>
      <c r="M18" s="6" t="s">
        <v>14</v>
      </c>
      <c r="N18" s="34">
        <v>8</v>
      </c>
      <c r="O18" s="34"/>
      <c r="P18" s="6" t="s">
        <v>14</v>
      </c>
      <c r="Q18" s="34"/>
      <c r="R18" s="6">
        <f t="shared" si="5"/>
        <v>4</v>
      </c>
      <c r="S18" s="6" t="s">
        <v>14</v>
      </c>
      <c r="T18" s="6">
        <f t="shared" si="6"/>
        <v>0</v>
      </c>
      <c r="U18" s="6">
        <f t="shared" si="7"/>
        <v>1</v>
      </c>
      <c r="V18" s="6" t="str">
        <f t="shared" si="9"/>
        <v>BUTTITTA</v>
      </c>
      <c r="W18" s="6">
        <f t="shared" si="10"/>
        <v>10</v>
      </c>
      <c r="X18" s="6">
        <f t="shared" si="11"/>
        <v>4</v>
      </c>
      <c r="Y18" s="6">
        <f t="shared" si="12"/>
        <v>97</v>
      </c>
      <c r="Z18" s="6">
        <f t="shared" si="13"/>
        <v>80</v>
      </c>
      <c r="AA18" s="6">
        <f t="shared" si="14"/>
        <v>17</v>
      </c>
    </row>
    <row r="19" spans="1:27" ht="15.75">
      <c r="A19" s="16"/>
      <c r="B19" s="16"/>
      <c r="C19" s="16"/>
      <c r="D19" s="18" t="s">
        <v>120</v>
      </c>
      <c r="E19" s="48" t="s">
        <v>15</v>
      </c>
      <c r="F19" s="6" t="s">
        <v>121</v>
      </c>
      <c r="G19" s="18" t="str">
        <f>B7</f>
        <v>BATTAGLIA</v>
      </c>
      <c r="H19" s="18" t="str">
        <f>B9</f>
        <v>LEVANTINI</v>
      </c>
      <c r="I19" s="34">
        <v>4</v>
      </c>
      <c r="J19" s="6" t="s">
        <v>14</v>
      </c>
      <c r="K19" s="34">
        <v>11</v>
      </c>
      <c r="L19" s="34">
        <v>6</v>
      </c>
      <c r="M19" s="6" t="s">
        <v>14</v>
      </c>
      <c r="N19" s="34">
        <v>11</v>
      </c>
      <c r="O19" s="34"/>
      <c r="P19" s="6" t="s">
        <v>14</v>
      </c>
      <c r="Q19" s="34"/>
      <c r="R19" s="6">
        <f t="shared" si="5"/>
        <v>0</v>
      </c>
      <c r="S19" s="6" t="s">
        <v>14</v>
      </c>
      <c r="T19" s="6">
        <f t="shared" si="6"/>
        <v>4</v>
      </c>
      <c r="U19" s="6">
        <f t="shared" si="7"/>
        <v>1</v>
      </c>
      <c r="V19" s="6" t="str">
        <f t="shared" si="9"/>
        <v>DE FAZIO</v>
      </c>
      <c r="W19" s="6">
        <f t="shared" si="10"/>
        <v>15</v>
      </c>
      <c r="X19" s="6">
        <f t="shared" si="11"/>
        <v>4</v>
      </c>
      <c r="Y19" s="6">
        <f t="shared" si="12"/>
        <v>99</v>
      </c>
      <c r="Z19" s="6">
        <f t="shared" si="13"/>
        <v>69</v>
      </c>
      <c r="AA19" s="6">
        <f t="shared" si="14"/>
        <v>30</v>
      </c>
    </row>
    <row r="20" spans="1:27" ht="15.75">
      <c r="A20" s="16"/>
      <c r="B20" s="16"/>
      <c r="C20" s="16"/>
      <c r="D20" s="70" t="s">
        <v>56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60"/>
      <c r="V20" s="6" t="str">
        <f t="shared" si="9"/>
        <v>AMMENDOLIA</v>
      </c>
      <c r="W20" s="6">
        <f t="shared" si="10"/>
        <v>1</v>
      </c>
      <c r="X20" s="6">
        <f t="shared" si="11"/>
        <v>4</v>
      </c>
      <c r="Y20" s="6">
        <f t="shared" si="12"/>
        <v>36</v>
      </c>
      <c r="Z20" s="6">
        <f t="shared" si="13"/>
        <v>98</v>
      </c>
      <c r="AA20" s="6">
        <f t="shared" si="14"/>
        <v>-62</v>
      </c>
    </row>
    <row r="21" spans="1:27" ht="15.75">
      <c r="A21" s="16"/>
      <c r="B21" s="16"/>
      <c r="C21" s="16"/>
      <c r="D21" s="18" t="s">
        <v>108</v>
      </c>
      <c r="E21" s="6" t="s">
        <v>147</v>
      </c>
      <c r="F21" s="6" t="s">
        <v>109</v>
      </c>
      <c r="G21" s="6" t="s">
        <v>19</v>
      </c>
      <c r="H21" s="6" t="s">
        <v>19</v>
      </c>
      <c r="I21" s="69" t="s">
        <v>10</v>
      </c>
      <c r="J21" s="69"/>
      <c r="K21" s="69"/>
      <c r="L21" s="69" t="s">
        <v>11</v>
      </c>
      <c r="M21" s="69"/>
      <c r="N21" s="69"/>
      <c r="O21" s="69" t="s">
        <v>12</v>
      </c>
      <c r="P21" s="69"/>
      <c r="Q21" s="69"/>
      <c r="R21" s="69" t="s">
        <v>13</v>
      </c>
      <c r="S21" s="69"/>
      <c r="T21" s="69"/>
      <c r="U21" s="6"/>
      <c r="V21" s="6" t="str">
        <f t="shared" si="9"/>
        <v>ZINI</v>
      </c>
      <c r="W21" s="6">
        <f t="shared" si="10"/>
        <v>0</v>
      </c>
      <c r="X21" s="6">
        <f t="shared" si="11"/>
        <v>4</v>
      </c>
      <c r="Y21" s="6">
        <f t="shared" si="12"/>
        <v>41</v>
      </c>
      <c r="Z21" s="6">
        <f t="shared" si="13"/>
        <v>94</v>
      </c>
      <c r="AA21" s="6">
        <f t="shared" si="14"/>
        <v>-53</v>
      </c>
    </row>
    <row r="22" spans="1:27" ht="15.75">
      <c r="A22" s="16"/>
      <c r="B22" s="16"/>
      <c r="C22" s="16"/>
      <c r="D22" s="18" t="s">
        <v>140</v>
      </c>
      <c r="E22" s="48" t="s">
        <v>16</v>
      </c>
      <c r="F22" s="6" t="s">
        <v>141</v>
      </c>
      <c r="G22" s="6" t="str">
        <f>C4</f>
        <v>MARCATO</v>
      </c>
      <c r="H22" s="6" t="str">
        <f>C11</f>
        <v>ZINI</v>
      </c>
      <c r="I22" s="34">
        <v>12</v>
      </c>
      <c r="J22" s="6" t="s">
        <v>14</v>
      </c>
      <c r="K22" s="34">
        <v>10</v>
      </c>
      <c r="L22" s="34">
        <v>12</v>
      </c>
      <c r="M22" s="6" t="s">
        <v>14</v>
      </c>
      <c r="N22" s="34">
        <v>9</v>
      </c>
      <c r="O22" s="34"/>
      <c r="P22" s="6" t="s">
        <v>14</v>
      </c>
      <c r="Q22" s="34"/>
      <c r="R22" s="6">
        <f t="shared" si="5"/>
        <v>4</v>
      </c>
      <c r="S22" s="6" t="s">
        <v>14</v>
      </c>
      <c r="T22" s="6">
        <f t="shared" si="6"/>
        <v>0</v>
      </c>
      <c r="U22" s="6">
        <f t="shared" si="7"/>
        <v>1</v>
      </c>
      <c r="V22" s="16"/>
      <c r="W22" s="16"/>
      <c r="X22" s="16"/>
      <c r="Y22" s="16"/>
      <c r="Z22" s="16"/>
      <c r="AA22" s="16"/>
    </row>
    <row r="23" spans="1:27" ht="15.75">
      <c r="A23" s="16"/>
      <c r="B23" s="16"/>
      <c r="C23" s="16"/>
      <c r="D23" s="18" t="s">
        <v>140</v>
      </c>
      <c r="E23" s="48" t="s">
        <v>17</v>
      </c>
      <c r="F23" s="6" t="s">
        <v>142</v>
      </c>
      <c r="G23" s="6" t="str">
        <f>C5</f>
        <v>BALBO </v>
      </c>
      <c r="H23" s="6" t="str">
        <f>C10</f>
        <v>AMMENDOLIA</v>
      </c>
      <c r="I23" s="34">
        <v>11</v>
      </c>
      <c r="J23" s="6" t="s">
        <v>14</v>
      </c>
      <c r="K23" s="34">
        <v>2</v>
      </c>
      <c r="L23" s="34">
        <v>12</v>
      </c>
      <c r="M23" s="6" t="s">
        <v>14</v>
      </c>
      <c r="N23" s="34">
        <v>1</v>
      </c>
      <c r="O23" s="34"/>
      <c r="P23" s="6" t="s">
        <v>14</v>
      </c>
      <c r="Q23" s="34"/>
      <c r="R23" s="6">
        <f t="shared" si="5"/>
        <v>4</v>
      </c>
      <c r="S23" s="6" t="s">
        <v>14</v>
      </c>
      <c r="T23" s="6">
        <f t="shared" si="6"/>
        <v>0</v>
      </c>
      <c r="U23" s="6">
        <f t="shared" si="7"/>
        <v>1</v>
      </c>
      <c r="V23" s="14"/>
      <c r="W23" s="14"/>
      <c r="X23" s="14"/>
      <c r="Y23" s="14"/>
      <c r="Z23" s="14"/>
      <c r="AA23" s="14"/>
    </row>
    <row r="24" spans="1:27" ht="15.75">
      <c r="A24" s="16"/>
      <c r="B24" s="16"/>
      <c r="C24" s="16"/>
      <c r="D24" s="18" t="s">
        <v>140</v>
      </c>
      <c r="E24" s="48" t="s">
        <v>18</v>
      </c>
      <c r="F24" s="6" t="s">
        <v>143</v>
      </c>
      <c r="G24" s="6" t="str">
        <f>C6</f>
        <v>CASARO </v>
      </c>
      <c r="H24" s="6" t="str">
        <f>C9</f>
        <v>DE FAZIO</v>
      </c>
      <c r="I24" s="34">
        <v>6</v>
      </c>
      <c r="J24" s="6" t="s">
        <v>14</v>
      </c>
      <c r="K24" s="34">
        <v>11</v>
      </c>
      <c r="L24" s="34">
        <v>10</v>
      </c>
      <c r="M24" s="6" t="s">
        <v>14</v>
      </c>
      <c r="N24" s="34">
        <v>12</v>
      </c>
      <c r="O24" s="34"/>
      <c r="P24" s="6" t="s">
        <v>14</v>
      </c>
      <c r="Q24" s="34"/>
      <c r="R24" s="6">
        <f t="shared" si="5"/>
        <v>0</v>
      </c>
      <c r="S24" s="6" t="s">
        <v>14</v>
      </c>
      <c r="T24" s="6">
        <f t="shared" si="6"/>
        <v>4</v>
      </c>
      <c r="U24" s="6">
        <f t="shared" si="7"/>
        <v>1</v>
      </c>
      <c r="V24" s="14"/>
      <c r="W24" s="14"/>
      <c r="X24" s="14"/>
      <c r="Y24" s="14"/>
      <c r="Z24" s="14"/>
      <c r="AA24" s="14"/>
    </row>
    <row r="25" spans="1:27" ht="15.75">
      <c r="A25" s="16"/>
      <c r="B25" s="16"/>
      <c r="C25" s="16"/>
      <c r="D25" s="18" t="s">
        <v>140</v>
      </c>
      <c r="E25" s="48" t="s">
        <v>15</v>
      </c>
      <c r="F25" s="6" t="s">
        <v>112</v>
      </c>
      <c r="G25" s="6" t="str">
        <f>C7</f>
        <v>CIBIN</v>
      </c>
      <c r="H25" s="6" t="str">
        <f>C8</f>
        <v>BUTTITTA</v>
      </c>
      <c r="I25" s="34">
        <v>3</v>
      </c>
      <c r="J25" s="6" t="s">
        <v>14</v>
      </c>
      <c r="K25" s="34">
        <v>12</v>
      </c>
      <c r="L25" s="34">
        <v>11</v>
      </c>
      <c r="M25" s="6" t="s">
        <v>14</v>
      </c>
      <c r="N25" s="34">
        <v>13</v>
      </c>
      <c r="O25" s="34"/>
      <c r="P25" s="6" t="s">
        <v>14</v>
      </c>
      <c r="Q25" s="34"/>
      <c r="R25" s="6">
        <f t="shared" si="5"/>
        <v>0</v>
      </c>
      <c r="S25" s="6" t="s">
        <v>14</v>
      </c>
      <c r="T25" s="6">
        <f t="shared" si="6"/>
        <v>4</v>
      </c>
      <c r="U25" s="6">
        <f t="shared" si="7"/>
        <v>1</v>
      </c>
      <c r="V25" s="14"/>
      <c r="W25" s="14"/>
      <c r="X25" s="14"/>
      <c r="Y25" s="14"/>
      <c r="Z25" s="14"/>
      <c r="AA25" s="14"/>
    </row>
    <row r="26" spans="1:27" ht="15.75">
      <c r="A26" s="16"/>
      <c r="B26" s="16"/>
      <c r="C26" s="16"/>
      <c r="D26" s="18" t="s">
        <v>140</v>
      </c>
      <c r="E26" s="48" t="s">
        <v>18</v>
      </c>
      <c r="F26" s="6" t="s">
        <v>111</v>
      </c>
      <c r="G26" s="6" t="str">
        <f>C4</f>
        <v>MARCATO</v>
      </c>
      <c r="H26" s="6" t="str">
        <f>C10</f>
        <v>AMMENDOLIA</v>
      </c>
      <c r="I26" s="34">
        <v>6</v>
      </c>
      <c r="J26" s="6" t="s">
        <v>14</v>
      </c>
      <c r="K26" s="34">
        <v>11</v>
      </c>
      <c r="L26" s="34">
        <v>12</v>
      </c>
      <c r="M26" s="6" t="s">
        <v>14</v>
      </c>
      <c r="N26" s="34">
        <v>2</v>
      </c>
      <c r="O26" s="34">
        <v>12</v>
      </c>
      <c r="P26" s="6" t="s">
        <v>14</v>
      </c>
      <c r="Q26" s="34">
        <v>0</v>
      </c>
      <c r="R26" s="6">
        <f t="shared" si="5"/>
        <v>3</v>
      </c>
      <c r="S26" s="6" t="s">
        <v>14</v>
      </c>
      <c r="T26" s="6">
        <f t="shared" si="6"/>
        <v>1</v>
      </c>
      <c r="U26" s="6">
        <f t="shared" si="7"/>
        <v>1</v>
      </c>
      <c r="V26" s="14"/>
      <c r="W26" s="14"/>
      <c r="X26" s="14"/>
      <c r="Y26" s="14"/>
      <c r="Z26" s="14"/>
      <c r="AA26" s="14"/>
    </row>
    <row r="27" spans="1:27" ht="15.75">
      <c r="A27" s="16"/>
      <c r="B27" s="16"/>
      <c r="C27" s="16"/>
      <c r="D27" s="18" t="s">
        <v>140</v>
      </c>
      <c r="E27" s="48" t="s">
        <v>15</v>
      </c>
      <c r="F27" s="6" t="s">
        <v>144</v>
      </c>
      <c r="G27" s="6" t="str">
        <f>C5</f>
        <v>BALBO </v>
      </c>
      <c r="H27" s="6" t="str">
        <f>C9</f>
        <v>DE FAZIO</v>
      </c>
      <c r="I27" s="34">
        <v>3</v>
      </c>
      <c r="J27" s="6" t="s">
        <v>14</v>
      </c>
      <c r="K27" s="34">
        <v>12</v>
      </c>
      <c r="L27" s="34">
        <v>11</v>
      </c>
      <c r="M27" s="6" t="s">
        <v>14</v>
      </c>
      <c r="N27" s="34">
        <v>5</v>
      </c>
      <c r="O27" s="34">
        <v>8</v>
      </c>
      <c r="P27" s="6" t="s">
        <v>14</v>
      </c>
      <c r="Q27" s="34">
        <v>11</v>
      </c>
      <c r="R27" s="6">
        <f t="shared" si="5"/>
        <v>1</v>
      </c>
      <c r="S27" s="6" t="s">
        <v>14</v>
      </c>
      <c r="T27" s="6">
        <f t="shared" si="6"/>
        <v>3</v>
      </c>
      <c r="U27" s="6">
        <f t="shared" si="7"/>
        <v>1</v>
      </c>
      <c r="V27" s="14"/>
      <c r="W27" s="14"/>
      <c r="X27" s="14"/>
      <c r="Y27" s="14"/>
      <c r="Z27" s="14"/>
      <c r="AA27" s="14"/>
    </row>
    <row r="28" spans="1:27" ht="15.75">
      <c r="A28" s="16"/>
      <c r="B28" s="16"/>
      <c r="C28" s="16"/>
      <c r="D28" s="18" t="s">
        <v>140</v>
      </c>
      <c r="E28" s="48" t="s">
        <v>16</v>
      </c>
      <c r="F28" s="6" t="s">
        <v>114</v>
      </c>
      <c r="G28" s="6" t="str">
        <f>C6</f>
        <v>CASARO </v>
      </c>
      <c r="H28" s="6" t="str">
        <f>C8</f>
        <v>BUTTITTA</v>
      </c>
      <c r="I28" s="34">
        <v>6</v>
      </c>
      <c r="J28" s="6" t="s">
        <v>14</v>
      </c>
      <c r="K28" s="34">
        <v>11</v>
      </c>
      <c r="L28" s="34">
        <v>12</v>
      </c>
      <c r="M28" s="6" t="s">
        <v>14</v>
      </c>
      <c r="N28" s="34">
        <v>8</v>
      </c>
      <c r="O28" s="34">
        <v>0</v>
      </c>
      <c r="P28" s="6" t="s">
        <v>14</v>
      </c>
      <c r="Q28" s="34">
        <v>11</v>
      </c>
      <c r="R28" s="6">
        <f t="shared" si="5"/>
        <v>1</v>
      </c>
      <c r="S28" s="6" t="s">
        <v>14</v>
      </c>
      <c r="T28" s="6">
        <f t="shared" si="6"/>
        <v>3</v>
      </c>
      <c r="U28" s="6">
        <f t="shared" si="7"/>
        <v>1</v>
      </c>
      <c r="V28" s="14"/>
      <c r="W28" s="14"/>
      <c r="X28" s="14"/>
      <c r="Y28" s="14"/>
      <c r="Z28" s="14"/>
      <c r="AA28" s="14"/>
    </row>
    <row r="29" spans="1:27" ht="15.75">
      <c r="A29" s="16"/>
      <c r="B29" s="16"/>
      <c r="C29" s="16"/>
      <c r="D29" s="18" t="s">
        <v>140</v>
      </c>
      <c r="E29" s="48" t="s">
        <v>17</v>
      </c>
      <c r="F29" s="6" t="s">
        <v>115</v>
      </c>
      <c r="G29" s="6" t="str">
        <f>C7</f>
        <v>CIBIN</v>
      </c>
      <c r="H29" s="6" t="str">
        <f>C11</f>
        <v>ZINI</v>
      </c>
      <c r="I29" s="34">
        <v>12</v>
      </c>
      <c r="J29" s="6" t="s">
        <v>14</v>
      </c>
      <c r="K29" s="34">
        <v>0</v>
      </c>
      <c r="L29" s="34">
        <v>12</v>
      </c>
      <c r="M29" s="6" t="s">
        <v>14</v>
      </c>
      <c r="N29" s="34">
        <v>8</v>
      </c>
      <c r="O29" s="34"/>
      <c r="P29" s="6" t="s">
        <v>14</v>
      </c>
      <c r="Q29" s="34"/>
      <c r="R29" s="6">
        <f t="shared" si="5"/>
        <v>4</v>
      </c>
      <c r="S29" s="6" t="s">
        <v>14</v>
      </c>
      <c r="T29" s="6">
        <f t="shared" si="6"/>
        <v>0</v>
      </c>
      <c r="U29" s="6">
        <f t="shared" si="7"/>
        <v>1</v>
      </c>
      <c r="V29" s="31"/>
      <c r="W29" s="31"/>
      <c r="X29" s="31"/>
      <c r="Y29" s="31"/>
      <c r="Z29" s="31"/>
      <c r="AA29" s="31"/>
    </row>
    <row r="30" spans="1:27" ht="15.75">
      <c r="A30" s="16"/>
      <c r="B30" s="16"/>
      <c r="C30" s="16"/>
      <c r="D30" s="18" t="s">
        <v>140</v>
      </c>
      <c r="E30" s="48" t="s">
        <v>17</v>
      </c>
      <c r="F30" s="6" t="s">
        <v>116</v>
      </c>
      <c r="G30" s="6" t="str">
        <f>C4</f>
        <v>MARCATO</v>
      </c>
      <c r="H30" s="6" t="str">
        <f>C9</f>
        <v>DE FAZIO</v>
      </c>
      <c r="I30" s="34">
        <v>5</v>
      </c>
      <c r="J30" s="6" t="s">
        <v>14</v>
      </c>
      <c r="K30" s="34">
        <v>11</v>
      </c>
      <c r="L30" s="34">
        <v>9</v>
      </c>
      <c r="M30" s="6"/>
      <c r="N30" s="34">
        <v>12</v>
      </c>
      <c r="O30" s="34"/>
      <c r="P30" s="6" t="s">
        <v>14</v>
      </c>
      <c r="Q30" s="34"/>
      <c r="R30" s="6">
        <f t="shared" si="5"/>
        <v>0</v>
      </c>
      <c r="S30" s="6" t="s">
        <v>14</v>
      </c>
      <c r="T30" s="6">
        <f t="shared" si="6"/>
        <v>4</v>
      </c>
      <c r="U30" s="6">
        <f t="shared" si="7"/>
        <v>1</v>
      </c>
      <c r="V30" s="31"/>
      <c r="W30" s="31"/>
      <c r="X30" s="31"/>
      <c r="Y30" s="31"/>
      <c r="Z30" s="31"/>
      <c r="AA30" s="31"/>
    </row>
    <row r="31" spans="1:27" ht="15.75">
      <c r="A31" s="16"/>
      <c r="B31" s="16"/>
      <c r="C31" s="16"/>
      <c r="D31" s="18" t="s">
        <v>140</v>
      </c>
      <c r="E31" s="48" t="s">
        <v>18</v>
      </c>
      <c r="F31" s="6" t="s">
        <v>117</v>
      </c>
      <c r="G31" s="6" t="str">
        <f>C5</f>
        <v>BALBO </v>
      </c>
      <c r="H31" s="6" t="str">
        <f>C8</f>
        <v>BUTTITTA</v>
      </c>
      <c r="I31" s="34">
        <v>11</v>
      </c>
      <c r="J31" s="6" t="s">
        <v>14</v>
      </c>
      <c r="K31" s="34">
        <v>6</v>
      </c>
      <c r="L31" s="34">
        <v>6</v>
      </c>
      <c r="M31" s="6" t="s">
        <v>14</v>
      </c>
      <c r="N31" s="34">
        <v>11</v>
      </c>
      <c r="O31" s="34">
        <v>7</v>
      </c>
      <c r="P31" s="6" t="s">
        <v>14</v>
      </c>
      <c r="Q31" s="34">
        <v>12</v>
      </c>
      <c r="R31" s="6">
        <f t="shared" si="5"/>
        <v>1</v>
      </c>
      <c r="S31" s="6" t="s">
        <v>14</v>
      </c>
      <c r="T31" s="6">
        <f t="shared" si="6"/>
        <v>3</v>
      </c>
      <c r="U31" s="6">
        <f t="shared" si="7"/>
        <v>1</v>
      </c>
      <c r="V31" s="31"/>
      <c r="W31" s="31"/>
      <c r="X31" s="31"/>
      <c r="Y31" s="31"/>
      <c r="Z31" s="31"/>
      <c r="AA31" s="31"/>
    </row>
    <row r="32" spans="1:27" ht="15.75">
      <c r="A32" s="16"/>
      <c r="B32" s="16"/>
      <c r="C32" s="16"/>
      <c r="D32" s="18" t="s">
        <v>140</v>
      </c>
      <c r="E32" s="18">
        <v>1</v>
      </c>
      <c r="F32" s="6" t="s">
        <v>118</v>
      </c>
      <c r="G32" s="6" t="str">
        <f>C6</f>
        <v>CASARO </v>
      </c>
      <c r="H32" s="6" t="str">
        <f>C11</f>
        <v>ZINI</v>
      </c>
      <c r="I32" s="34">
        <v>11</v>
      </c>
      <c r="J32" s="6" t="s">
        <v>14</v>
      </c>
      <c r="K32" s="34">
        <v>4</v>
      </c>
      <c r="L32" s="34">
        <v>12</v>
      </c>
      <c r="M32" s="6" t="s">
        <v>14</v>
      </c>
      <c r="N32" s="34">
        <v>1</v>
      </c>
      <c r="O32" s="34"/>
      <c r="P32" s="6" t="s">
        <v>14</v>
      </c>
      <c r="Q32" s="34"/>
      <c r="R32" s="6">
        <f t="shared" si="5"/>
        <v>4</v>
      </c>
      <c r="S32" s="6" t="s">
        <v>14</v>
      </c>
      <c r="T32" s="6">
        <f t="shared" si="6"/>
        <v>0</v>
      </c>
      <c r="U32" s="6">
        <f t="shared" si="7"/>
        <v>1</v>
      </c>
      <c r="V32" s="16"/>
      <c r="W32" s="16"/>
      <c r="X32" s="16"/>
      <c r="Y32" s="16"/>
      <c r="Z32" s="16"/>
      <c r="AA32" s="16"/>
    </row>
    <row r="33" spans="1:27" ht="15.75">
      <c r="A33" s="16"/>
      <c r="B33" s="16"/>
      <c r="C33" s="16"/>
      <c r="D33" s="18" t="s">
        <v>140</v>
      </c>
      <c r="E33" s="18">
        <v>2</v>
      </c>
      <c r="F33" s="6" t="s">
        <v>145</v>
      </c>
      <c r="G33" s="6" t="str">
        <f>C7</f>
        <v>CIBIN</v>
      </c>
      <c r="H33" s="6" t="str">
        <f>C10</f>
        <v>AMMENDOLIA</v>
      </c>
      <c r="I33" s="34">
        <v>11</v>
      </c>
      <c r="J33" s="6" t="s">
        <v>14</v>
      </c>
      <c r="K33" s="34">
        <v>2</v>
      </c>
      <c r="L33" s="34">
        <v>11</v>
      </c>
      <c r="M33" s="6" t="s">
        <v>14</v>
      </c>
      <c r="N33" s="34">
        <v>9</v>
      </c>
      <c r="O33" s="34"/>
      <c r="P33" s="6" t="s">
        <v>14</v>
      </c>
      <c r="Q33" s="34"/>
      <c r="R33" s="6">
        <f t="shared" si="5"/>
        <v>4</v>
      </c>
      <c r="S33" s="6" t="s">
        <v>14</v>
      </c>
      <c r="T33" s="6">
        <f t="shared" si="6"/>
        <v>0</v>
      </c>
      <c r="U33" s="6">
        <f t="shared" si="7"/>
        <v>1</v>
      </c>
      <c r="V33" s="16"/>
      <c r="W33" s="16"/>
      <c r="X33" s="16"/>
      <c r="Y33" s="16"/>
      <c r="Z33" s="16"/>
      <c r="AA33" s="16"/>
    </row>
    <row r="34" spans="1:27" ht="15.75">
      <c r="A34" s="16"/>
      <c r="B34" s="16"/>
      <c r="C34" s="16"/>
      <c r="D34" s="18" t="s">
        <v>120</v>
      </c>
      <c r="E34" s="18">
        <v>3</v>
      </c>
      <c r="F34" s="6" t="s">
        <v>137</v>
      </c>
      <c r="G34" s="6" t="str">
        <f>C4</f>
        <v>MARCATO</v>
      </c>
      <c r="H34" s="6" t="str">
        <f>C8</f>
        <v>BUTTITTA</v>
      </c>
      <c r="I34" s="34">
        <v>12</v>
      </c>
      <c r="J34" s="6" t="s">
        <v>14</v>
      </c>
      <c r="K34" s="34">
        <v>7</v>
      </c>
      <c r="L34" s="34">
        <v>12</v>
      </c>
      <c r="M34" s="6" t="s">
        <v>14</v>
      </c>
      <c r="N34" s="34">
        <v>6</v>
      </c>
      <c r="O34" s="34"/>
      <c r="P34" s="6" t="s">
        <v>14</v>
      </c>
      <c r="Q34" s="34"/>
      <c r="R34" s="6">
        <f t="shared" si="5"/>
        <v>4</v>
      </c>
      <c r="S34" s="6" t="s">
        <v>14</v>
      </c>
      <c r="T34" s="6">
        <f t="shared" si="6"/>
        <v>0</v>
      </c>
      <c r="U34" s="6">
        <f t="shared" si="7"/>
        <v>1</v>
      </c>
      <c r="V34" s="16"/>
      <c r="W34" s="16"/>
      <c r="X34" s="16"/>
      <c r="Y34" s="16"/>
      <c r="Z34" s="16"/>
      <c r="AA34" s="16"/>
    </row>
    <row r="35" spans="1:27" ht="15.75">
      <c r="A35" s="16"/>
      <c r="B35" s="16"/>
      <c r="C35" s="16"/>
      <c r="D35" s="18" t="s">
        <v>120</v>
      </c>
      <c r="E35" s="18">
        <v>4</v>
      </c>
      <c r="F35" s="6" t="s">
        <v>138</v>
      </c>
      <c r="G35" s="6" t="str">
        <f>C5</f>
        <v>BALBO </v>
      </c>
      <c r="H35" s="6" t="str">
        <f>C11</f>
        <v>ZINI</v>
      </c>
      <c r="I35" s="34">
        <v>11</v>
      </c>
      <c r="J35" s="6" t="s">
        <v>14</v>
      </c>
      <c r="K35" s="34">
        <v>0</v>
      </c>
      <c r="L35" s="34">
        <v>12</v>
      </c>
      <c r="M35" s="6" t="s">
        <v>14</v>
      </c>
      <c r="N35" s="34">
        <v>9</v>
      </c>
      <c r="O35" s="34"/>
      <c r="P35" s="6" t="s">
        <v>14</v>
      </c>
      <c r="Q35" s="34"/>
      <c r="R35" s="6">
        <f t="shared" si="5"/>
        <v>4</v>
      </c>
      <c r="S35" s="6" t="s">
        <v>14</v>
      </c>
      <c r="T35" s="6">
        <f t="shared" si="6"/>
        <v>0</v>
      </c>
      <c r="U35" s="6">
        <f t="shared" si="7"/>
        <v>1</v>
      </c>
      <c r="V35" s="16"/>
      <c r="W35" s="16"/>
      <c r="X35" s="16"/>
      <c r="Y35" s="16"/>
      <c r="Z35" s="16"/>
      <c r="AA35" s="16"/>
    </row>
    <row r="36" spans="1:27" ht="15.75">
      <c r="A36" s="16"/>
      <c r="B36" s="16"/>
      <c r="C36" s="16"/>
      <c r="D36" s="18" t="s">
        <v>120</v>
      </c>
      <c r="E36" s="48" t="s">
        <v>15</v>
      </c>
      <c r="F36" s="6" t="s">
        <v>139</v>
      </c>
      <c r="G36" s="6" t="str">
        <f>C6</f>
        <v>CASARO </v>
      </c>
      <c r="H36" s="6" t="str">
        <f>C10</f>
        <v>AMMENDOLIA</v>
      </c>
      <c r="I36" s="34">
        <v>12</v>
      </c>
      <c r="J36" s="6" t="s">
        <v>14</v>
      </c>
      <c r="K36" s="34">
        <v>6</v>
      </c>
      <c r="L36" s="34">
        <v>11</v>
      </c>
      <c r="M36" s="6" t="s">
        <v>14</v>
      </c>
      <c r="N36" s="34">
        <v>3</v>
      </c>
      <c r="O36" s="34"/>
      <c r="P36" s="6" t="s">
        <v>14</v>
      </c>
      <c r="Q36" s="34"/>
      <c r="R36" s="6">
        <f t="shared" si="5"/>
        <v>4</v>
      </c>
      <c r="S36" s="6" t="s">
        <v>14</v>
      </c>
      <c r="T36" s="6">
        <f t="shared" si="6"/>
        <v>0</v>
      </c>
      <c r="U36" s="6">
        <f t="shared" si="7"/>
        <v>1</v>
      </c>
      <c r="V36" s="16"/>
      <c r="W36" s="16"/>
      <c r="X36" s="16"/>
      <c r="Y36" s="16"/>
      <c r="Z36" s="16"/>
      <c r="AA36" s="16"/>
    </row>
    <row r="37" spans="1:27" ht="15.75">
      <c r="A37" s="16"/>
      <c r="B37" s="16"/>
      <c r="C37" s="16"/>
      <c r="D37" s="18" t="s">
        <v>120</v>
      </c>
      <c r="E37" s="48" t="s">
        <v>16</v>
      </c>
      <c r="F37" s="6" t="s">
        <v>121</v>
      </c>
      <c r="G37" s="6" t="str">
        <f>C7</f>
        <v>CIBIN</v>
      </c>
      <c r="H37" s="6" t="str">
        <f>C9</f>
        <v>DE FAZIO</v>
      </c>
      <c r="I37" s="34">
        <v>11</v>
      </c>
      <c r="J37" s="6" t="s">
        <v>14</v>
      </c>
      <c r="K37" s="34">
        <v>13</v>
      </c>
      <c r="L37" s="34">
        <v>6</v>
      </c>
      <c r="M37" s="6" t="s">
        <v>14</v>
      </c>
      <c r="N37" s="34">
        <v>12</v>
      </c>
      <c r="O37" s="34"/>
      <c r="P37" s="6" t="s">
        <v>14</v>
      </c>
      <c r="Q37" s="34"/>
      <c r="R37" s="6">
        <f t="shared" si="5"/>
        <v>0</v>
      </c>
      <c r="S37" s="6" t="s">
        <v>14</v>
      </c>
      <c r="T37" s="6">
        <f t="shared" si="6"/>
        <v>4</v>
      </c>
      <c r="U37" s="6">
        <f t="shared" si="7"/>
        <v>1</v>
      </c>
      <c r="V37" s="16"/>
      <c r="W37" s="16"/>
      <c r="X37" s="16"/>
      <c r="Y37" s="16"/>
      <c r="Z37" s="16"/>
      <c r="AA37" s="16"/>
    </row>
    <row r="38" spans="1:27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</sheetData>
  <mergeCells count="16">
    <mergeCell ref="A1:C1"/>
    <mergeCell ref="A2:C2"/>
    <mergeCell ref="V1:AA1"/>
    <mergeCell ref="V2:AA2"/>
    <mergeCell ref="D1:U1"/>
    <mergeCell ref="D2:U2"/>
    <mergeCell ref="V12:AA12"/>
    <mergeCell ref="I3:K3"/>
    <mergeCell ref="L3:N3"/>
    <mergeCell ref="O3:Q3"/>
    <mergeCell ref="R3:T3"/>
    <mergeCell ref="D20:U20"/>
    <mergeCell ref="I21:K21"/>
    <mergeCell ref="L21:N21"/>
    <mergeCell ref="O21:Q21"/>
    <mergeCell ref="R21:T21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B17" sqref="B17"/>
    </sheetView>
  </sheetViews>
  <sheetFormatPr defaultColWidth="9.140625" defaultRowHeight="12.75"/>
  <cols>
    <col min="1" max="1" width="3.7109375" style="0" customWidth="1"/>
    <col min="2" max="2" width="36.7109375" style="0" customWidth="1"/>
    <col min="3" max="3" width="5.7109375" style="0" customWidth="1"/>
    <col min="4" max="4" width="36.7109375" style="0" customWidth="1"/>
    <col min="5" max="5" width="5.7109375" style="0" customWidth="1"/>
    <col min="6" max="6" width="19.7109375" style="0" customWidth="1"/>
  </cols>
  <sheetData>
    <row r="1" spans="1:17" ht="15.75">
      <c r="A1" s="71" t="s">
        <v>107</v>
      </c>
      <c r="B1" s="72"/>
      <c r="C1" s="72"/>
      <c r="D1" s="72"/>
      <c r="E1" s="7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6" ht="15.75">
      <c r="A2" s="71" t="s">
        <v>57</v>
      </c>
      <c r="B2" s="72"/>
      <c r="C2" s="72"/>
      <c r="D2" s="72"/>
      <c r="E2" s="72"/>
      <c r="F2" s="1"/>
    </row>
    <row r="3" spans="1:6" ht="15.75">
      <c r="A3" s="6" t="s">
        <v>8</v>
      </c>
      <c r="B3" s="6" t="s">
        <v>58</v>
      </c>
      <c r="C3" s="6" t="s">
        <v>152</v>
      </c>
      <c r="D3" s="6" t="s">
        <v>59</v>
      </c>
      <c r="E3" s="6" t="s">
        <v>158</v>
      </c>
      <c r="F3" s="1"/>
    </row>
    <row r="4" spans="1:6" ht="15.75">
      <c r="A4" s="50" t="s">
        <v>0</v>
      </c>
      <c r="B4" s="34" t="s">
        <v>92</v>
      </c>
      <c r="C4" s="34">
        <v>26</v>
      </c>
      <c r="D4" s="34" t="s">
        <v>77</v>
      </c>
      <c r="E4" s="34">
        <v>23</v>
      </c>
      <c r="F4" s="1"/>
    </row>
    <row r="5" spans="1:6" ht="15.75">
      <c r="A5" s="50" t="s">
        <v>1</v>
      </c>
      <c r="B5" s="34" t="s">
        <v>99</v>
      </c>
      <c r="C5" s="34">
        <v>20</v>
      </c>
      <c r="D5" s="34" t="s">
        <v>86</v>
      </c>
      <c r="E5" s="34">
        <v>22</v>
      </c>
      <c r="F5" s="1"/>
    </row>
    <row r="6" spans="1:6" ht="15.75">
      <c r="A6" s="50" t="s">
        <v>2</v>
      </c>
      <c r="B6" s="34" t="s">
        <v>94</v>
      </c>
      <c r="C6" s="34">
        <v>18</v>
      </c>
      <c r="D6" s="34" t="s">
        <v>85</v>
      </c>
      <c r="E6" s="34">
        <v>22</v>
      </c>
      <c r="F6" s="1"/>
    </row>
    <row r="7" spans="1:6" ht="15.75">
      <c r="A7" s="50" t="s">
        <v>3</v>
      </c>
      <c r="B7" s="34" t="s">
        <v>101</v>
      </c>
      <c r="C7" s="34">
        <v>17</v>
      </c>
      <c r="D7" s="34" t="s">
        <v>78</v>
      </c>
      <c r="E7" s="34">
        <v>18</v>
      </c>
      <c r="F7" s="1"/>
    </row>
    <row r="8" spans="1:6" ht="15.75">
      <c r="A8" s="50" t="s">
        <v>4</v>
      </c>
      <c r="B8" s="34" t="s">
        <v>93</v>
      </c>
      <c r="C8" s="34">
        <v>16</v>
      </c>
      <c r="D8" s="34" t="s">
        <v>83</v>
      </c>
      <c r="E8" s="34">
        <v>13</v>
      </c>
      <c r="F8" s="1"/>
    </row>
    <row r="9" spans="1:6" ht="15.75">
      <c r="A9" s="50" t="s">
        <v>5</v>
      </c>
      <c r="B9" s="34" t="s">
        <v>106</v>
      </c>
      <c r="C9" s="34">
        <v>6</v>
      </c>
      <c r="D9" s="34" t="s">
        <v>80</v>
      </c>
      <c r="E9" s="34">
        <v>8</v>
      </c>
      <c r="F9" s="1"/>
    </row>
    <row r="10" spans="1:6" ht="15.75">
      <c r="A10" s="50" t="s">
        <v>6</v>
      </c>
      <c r="B10" s="34" t="s">
        <v>96</v>
      </c>
      <c r="C10" s="34">
        <v>5</v>
      </c>
      <c r="D10" s="34" t="s">
        <v>91</v>
      </c>
      <c r="E10" s="34">
        <v>3</v>
      </c>
      <c r="F10" s="1"/>
    </row>
    <row r="11" spans="1:6" ht="15.75">
      <c r="A11" s="50" t="s">
        <v>7</v>
      </c>
      <c r="B11" s="34" t="s">
        <v>100</v>
      </c>
      <c r="C11" s="34">
        <v>4</v>
      </c>
      <c r="D11" s="34" t="s">
        <v>159</v>
      </c>
      <c r="E11" s="34">
        <v>3</v>
      </c>
      <c r="F11" s="1"/>
    </row>
    <row r="12" spans="1:6" ht="15.75">
      <c r="A12" s="14"/>
      <c r="B12" s="14"/>
      <c r="C12" s="14"/>
      <c r="D12" s="14"/>
      <c r="E12" s="1"/>
      <c r="F12" s="1"/>
    </row>
    <row r="13" spans="1:6" ht="15.75">
      <c r="A13" s="14"/>
      <c r="B13" s="14"/>
      <c r="C13" s="14"/>
      <c r="D13" s="14"/>
      <c r="E13" s="1"/>
      <c r="F13" s="1"/>
    </row>
    <row r="14" spans="1:6" ht="15.75">
      <c r="A14" s="14"/>
      <c r="B14" s="14"/>
      <c r="C14" s="14"/>
      <c r="D14" s="14"/>
      <c r="E14" s="1"/>
      <c r="F14" s="1"/>
    </row>
    <row r="15" spans="1:6" ht="15.75">
      <c r="A15" s="1"/>
      <c r="B15" s="1"/>
      <c r="C15" s="1"/>
      <c r="D15" s="1"/>
      <c r="E15" s="1"/>
      <c r="F15" s="1"/>
    </row>
    <row r="16" spans="1:6" ht="15.75">
      <c r="A16" s="1"/>
      <c r="B16" s="1"/>
      <c r="C16" s="1"/>
      <c r="D16" s="1"/>
      <c r="E16" s="1"/>
      <c r="F16" s="1"/>
    </row>
    <row r="17" spans="1:6" ht="15.75">
      <c r="A17" s="1"/>
      <c r="B17" s="1"/>
      <c r="C17" s="1"/>
      <c r="D17" s="1"/>
      <c r="E17" s="1"/>
      <c r="F17" s="1"/>
    </row>
    <row r="18" spans="1:6" ht="15.75">
      <c r="A18" s="1"/>
      <c r="B18" s="1"/>
      <c r="C18" s="1"/>
      <c r="D18" s="1"/>
      <c r="E18" s="1"/>
      <c r="F18" s="1"/>
    </row>
    <row r="19" spans="1:6" ht="15.75">
      <c r="A19" s="1"/>
      <c r="B19" s="1"/>
      <c r="C19" s="1"/>
      <c r="D19" s="1"/>
      <c r="E19" s="1"/>
      <c r="F19" s="1"/>
    </row>
    <row r="20" spans="1:6" ht="15.75">
      <c r="A20" s="1"/>
      <c r="B20" s="1"/>
      <c r="C20" s="1"/>
      <c r="D20" s="1"/>
      <c r="E20" s="1"/>
      <c r="F20" s="1"/>
    </row>
    <row r="21" spans="1:6" ht="15.75">
      <c r="A21" s="1"/>
      <c r="B21" s="1"/>
      <c r="C21" s="1"/>
      <c r="D21" s="1"/>
      <c r="E21" s="1"/>
      <c r="F21" s="1"/>
    </row>
    <row r="22" spans="1:6" ht="15.75">
      <c r="A22" s="1"/>
      <c r="B22" s="1"/>
      <c r="C22" s="1"/>
      <c r="D22" s="1"/>
      <c r="E22" s="1"/>
      <c r="F22" s="1"/>
    </row>
    <row r="23" spans="1:6" ht="15.75">
      <c r="A23" s="1"/>
      <c r="B23" s="1"/>
      <c r="C23" s="1"/>
      <c r="D23" s="1"/>
      <c r="E23" s="1"/>
      <c r="F23" s="1"/>
    </row>
    <row r="24" spans="1:6" ht="15.75">
      <c r="A24" s="1"/>
      <c r="B24" s="1"/>
      <c r="C24" s="1"/>
      <c r="D24" s="1"/>
      <c r="E24" s="1"/>
      <c r="F24" s="1"/>
    </row>
    <row r="25" spans="1:6" ht="15.75">
      <c r="A25" s="1"/>
      <c r="B25" s="1"/>
      <c r="C25" s="1"/>
      <c r="D25" s="1"/>
      <c r="E25" s="1"/>
      <c r="F25" s="1"/>
    </row>
    <row r="26" spans="1:6" ht="15.75">
      <c r="A26" s="1"/>
      <c r="B26" s="1"/>
      <c r="C26" s="1"/>
      <c r="D26" s="1"/>
      <c r="E26" s="1"/>
      <c r="F26" s="1"/>
    </row>
    <row r="27" spans="1:6" ht="15.75">
      <c r="A27" s="1"/>
      <c r="B27" s="1"/>
      <c r="C27" s="1"/>
      <c r="D27" s="1"/>
      <c r="E27" s="1"/>
      <c r="F27" s="1"/>
    </row>
    <row r="28" spans="1:6" ht="15.75">
      <c r="A28" s="1"/>
      <c r="B28" s="1"/>
      <c r="C28" s="1"/>
      <c r="D28" s="1"/>
      <c r="E28" s="1"/>
      <c r="F28" s="1"/>
    </row>
    <row r="29" spans="1:6" ht="15.75">
      <c r="A29" s="1"/>
      <c r="B29" s="1"/>
      <c r="C29" s="1"/>
      <c r="D29" s="1"/>
      <c r="E29" s="1"/>
      <c r="F29" s="1"/>
    </row>
    <row r="30" spans="1:6" ht="15.75">
      <c r="A30" s="1"/>
      <c r="B30" s="1"/>
      <c r="C30" s="1"/>
      <c r="D30" s="1"/>
      <c r="E30" s="1"/>
      <c r="F30" s="1"/>
    </row>
    <row r="31" spans="1:6" ht="15.75">
      <c r="A31" s="1"/>
      <c r="B31" s="1"/>
      <c r="C31" s="1"/>
      <c r="D31" s="1"/>
      <c r="E31" s="1"/>
      <c r="F31" s="1"/>
    </row>
    <row r="32" spans="1:6" ht="15.75">
      <c r="A32" s="1"/>
      <c r="B32" s="1"/>
      <c r="C32" s="1"/>
      <c r="D32" s="1"/>
      <c r="E32" s="1"/>
      <c r="F32" s="1"/>
    </row>
    <row r="33" spans="1:6" ht="15.75">
      <c r="A33" s="1"/>
      <c r="B33" s="1"/>
      <c r="C33" s="1"/>
      <c r="D33" s="1"/>
      <c r="E33" s="1"/>
      <c r="F33" s="1"/>
    </row>
    <row r="34" spans="1:6" ht="15.75">
      <c r="A34" s="1"/>
      <c r="B34" s="1"/>
      <c r="C34" s="1"/>
      <c r="D34" s="1"/>
      <c r="E34" s="1"/>
      <c r="F34" s="1"/>
    </row>
    <row r="35" spans="1:6" ht="15.75">
      <c r="A35" s="1"/>
      <c r="B35" s="1"/>
      <c r="C35" s="1"/>
      <c r="D35" s="1"/>
      <c r="E35" s="1"/>
      <c r="F35" s="1"/>
    </row>
    <row r="36" spans="1:6" ht="15.75">
      <c r="A36" s="1"/>
      <c r="B36" s="1"/>
      <c r="C36" s="1"/>
      <c r="D36" s="1"/>
      <c r="E36" s="1"/>
      <c r="F36" s="1"/>
    </row>
  </sheetData>
  <mergeCells count="2">
    <mergeCell ref="A1:E1"/>
    <mergeCell ref="A2:E2"/>
  </mergeCells>
  <printOptions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7"/>
  <sheetViews>
    <sheetView workbookViewId="0" topLeftCell="D8">
      <selection activeCell="V24" sqref="V24"/>
    </sheetView>
  </sheetViews>
  <sheetFormatPr defaultColWidth="9.140625" defaultRowHeight="12.75"/>
  <cols>
    <col min="1" max="1" width="3.7109375" style="0" customWidth="1"/>
    <col min="2" max="3" width="40.7109375" style="0" customWidth="1"/>
    <col min="5" max="5" width="3.140625" style="0" customWidth="1"/>
    <col min="6" max="6" width="11.8515625" style="0" customWidth="1"/>
    <col min="7" max="8" width="17.7109375" style="0" customWidth="1"/>
    <col min="9" max="9" width="3.7109375" style="0" customWidth="1"/>
    <col min="10" max="10" width="1.7109375" style="0" customWidth="1"/>
    <col min="11" max="12" width="3.7109375" style="0" customWidth="1"/>
    <col min="13" max="13" width="1.7109375" style="0" customWidth="1"/>
    <col min="14" max="15" width="3.7109375" style="0" customWidth="1"/>
    <col min="16" max="16" width="1.7109375" style="0" customWidth="1"/>
    <col min="17" max="17" width="3.7109375" style="0" customWidth="1"/>
    <col min="18" max="21" width="0.85546875" style="0" customWidth="1"/>
    <col min="22" max="22" width="19.7109375" style="0" customWidth="1"/>
    <col min="23" max="23" width="11.7109375" style="0" customWidth="1"/>
    <col min="24" max="24" width="13.7109375" style="0" customWidth="1"/>
    <col min="25" max="26" width="12.7109375" style="0" customWidth="1"/>
    <col min="27" max="27" width="15.7109375" style="0" customWidth="1"/>
  </cols>
  <sheetData>
    <row r="1" spans="1:27" ht="15.75">
      <c r="A1" s="69" t="s">
        <v>107</v>
      </c>
      <c r="B1" s="69"/>
      <c r="C1" s="69"/>
      <c r="D1" s="70" t="s">
        <v>107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  <c r="V1" s="69" t="s">
        <v>107</v>
      </c>
      <c r="W1" s="69"/>
      <c r="X1" s="69"/>
      <c r="Y1" s="69"/>
      <c r="Z1" s="69"/>
      <c r="AA1" s="69"/>
    </row>
    <row r="2" spans="1:27" ht="15.75">
      <c r="A2" s="69" t="s">
        <v>151</v>
      </c>
      <c r="B2" s="69"/>
      <c r="C2" s="69"/>
      <c r="D2" s="70" t="s">
        <v>73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  <c r="V2" s="69" t="s">
        <v>75</v>
      </c>
      <c r="W2" s="69"/>
      <c r="X2" s="69"/>
      <c r="Y2" s="69"/>
      <c r="Z2" s="69"/>
      <c r="AA2" s="69"/>
    </row>
    <row r="3" spans="1:27" ht="15.75">
      <c r="A3" s="28" t="s">
        <v>8</v>
      </c>
      <c r="B3" s="28" t="s">
        <v>41</v>
      </c>
      <c r="C3" s="28" t="s">
        <v>42</v>
      </c>
      <c r="D3" s="28" t="s">
        <v>108</v>
      </c>
      <c r="E3" s="28" t="s">
        <v>147</v>
      </c>
      <c r="F3" s="28" t="s">
        <v>109</v>
      </c>
      <c r="G3" s="6" t="s">
        <v>9</v>
      </c>
      <c r="H3" s="6" t="s">
        <v>9</v>
      </c>
      <c r="I3" s="69" t="s">
        <v>10</v>
      </c>
      <c r="J3" s="69"/>
      <c r="K3" s="69"/>
      <c r="L3" s="69" t="s">
        <v>11</v>
      </c>
      <c r="M3" s="69"/>
      <c r="N3" s="69"/>
      <c r="O3" s="69" t="s">
        <v>12</v>
      </c>
      <c r="P3" s="69"/>
      <c r="Q3" s="69"/>
      <c r="R3" s="69" t="s">
        <v>13</v>
      </c>
      <c r="S3" s="69"/>
      <c r="T3" s="69"/>
      <c r="U3" s="6"/>
      <c r="V3" s="6" t="s">
        <v>9</v>
      </c>
      <c r="W3" s="6" t="s">
        <v>13</v>
      </c>
      <c r="X3" s="6" t="s">
        <v>20</v>
      </c>
      <c r="Y3" s="6" t="s">
        <v>21</v>
      </c>
      <c r="Z3" s="6" t="s">
        <v>22</v>
      </c>
      <c r="AA3" s="6" t="s">
        <v>23</v>
      </c>
    </row>
    <row r="4" spans="1:27" ht="15.75">
      <c r="A4" s="32" t="s">
        <v>0</v>
      </c>
      <c r="B4" s="21" t="str">
        <f>'Risultati 1° girone'!B8</f>
        <v>RIVALTA</v>
      </c>
      <c r="C4" s="29" t="str">
        <f>'Risultati 1° girone'!F8</f>
        <v>SARLI</v>
      </c>
      <c r="D4" s="18" t="s">
        <v>140</v>
      </c>
      <c r="E4" s="48" t="s">
        <v>17</v>
      </c>
      <c r="F4" s="6" t="s">
        <v>141</v>
      </c>
      <c r="G4" s="18" t="str">
        <f>B4</f>
        <v>RIVALTA</v>
      </c>
      <c r="H4" s="18" t="str">
        <f>B11</f>
        <v>CIPOLLA</v>
      </c>
      <c r="I4" s="34">
        <v>12</v>
      </c>
      <c r="J4" s="6" t="s">
        <v>14</v>
      </c>
      <c r="K4" s="34">
        <v>6</v>
      </c>
      <c r="L4" s="34">
        <v>12</v>
      </c>
      <c r="M4" s="6" t="s">
        <v>14</v>
      </c>
      <c r="N4" s="34">
        <v>1</v>
      </c>
      <c r="O4" s="34"/>
      <c r="P4" s="6" t="s">
        <v>14</v>
      </c>
      <c r="Q4" s="34"/>
      <c r="R4" s="6">
        <f aca="true" t="shared" si="0" ref="R4:R19">IF(I4&gt;K4,2,0)+IF(L4&gt;N4,2,0)+IF(O4=Q4,0,1)+IF(O4&lt;Q4,-2)</f>
        <v>4</v>
      </c>
      <c r="S4" s="6" t="s">
        <v>14</v>
      </c>
      <c r="T4" s="6">
        <f aca="true" t="shared" si="1" ref="T4:T19">IF(K4&lt;=I4,0,2)+IF(N4&lt;=L4,0,2)+IF(Q4&gt;O4,1,0)+IF(Q4&lt;O4,-1)</f>
        <v>0</v>
      </c>
      <c r="U4" s="6">
        <f aca="true" t="shared" si="2" ref="U4:U19">IF(I4+K4=0,0,1)</f>
        <v>1</v>
      </c>
      <c r="V4" s="6" t="str">
        <f aca="true" t="shared" si="3" ref="V4:V11">B4</f>
        <v>RIVALTA</v>
      </c>
      <c r="W4" s="6">
        <f aca="true" t="shared" si="4" ref="W4:W11">SUMIF(G$1:G$65536,B4,R$1:R$65536)+SUMIF(H$1:H$65536,B4,T$1:T$65536)</f>
        <v>5</v>
      </c>
      <c r="X4" s="6">
        <f aca="true" t="shared" si="5" ref="X4:X11">SUMIF(G$1:G$65536,B4,U$1:U$65536)+SUMIF(H$1:H$65536,B4,U$1:U$65536)</f>
        <v>4</v>
      </c>
      <c r="Y4" s="6">
        <f aca="true" t="shared" si="6" ref="Y4:Y11">SUMIF(G$1:G$65536,B4,I$1:I$65536)+SUMIF(G$1:G$65536,B4,L$1:L$65536)+SUMIF(G$1:G$65536,B4,O$1:O$65536)+SUMIF(H$1:H$65536,B4,K$1:K$65536)+SUMIF(H$1:H$65536,B4,N$1:N$65536)+SUMIF(H$1:H$65536,B4,Q$1:Q$65536)</f>
        <v>70</v>
      </c>
      <c r="Z4" s="6">
        <f aca="true" t="shared" si="7" ref="Z4:Z11">SUMIF(G$1:G$65536,B4,K$1:K$65536)+SUMIF(G$1:G$65536,B4,N$1:N$65536)+SUMIF(G$1:G$65536,B4,Q$1:Q$65536)+SUMIF(H$1:H$65536,B4,I$1:I$65536)+SUMIF(H$1:H$65536,B4,L$1:L$65536)+SUMIF(H$1:H$65536,B4,O$1:O$65536)</f>
        <v>79</v>
      </c>
      <c r="AA4" s="6">
        <f aca="true" t="shared" si="8" ref="AA4:AA11">Y4-Z4</f>
        <v>-9</v>
      </c>
    </row>
    <row r="5" spans="1:27" ht="15.75">
      <c r="A5" s="32" t="s">
        <v>1</v>
      </c>
      <c r="B5" s="21" t="str">
        <f>'Risultati 1° girone'!B9</f>
        <v>PANZAREA</v>
      </c>
      <c r="C5" s="29" t="str">
        <f>'Risultati 1° girone'!F9</f>
        <v>STABILE</v>
      </c>
      <c r="D5" s="18" t="s">
        <v>140</v>
      </c>
      <c r="E5" s="48" t="s">
        <v>18</v>
      </c>
      <c r="F5" s="6" t="s">
        <v>142</v>
      </c>
      <c r="G5" s="18" t="str">
        <f>B5</f>
        <v>PANZAREA</v>
      </c>
      <c r="H5" s="18" t="str">
        <f>B10</f>
        <v>MARIOTTO</v>
      </c>
      <c r="I5" s="34">
        <v>12</v>
      </c>
      <c r="J5" s="6" t="s">
        <v>14</v>
      </c>
      <c r="K5" s="34">
        <v>10</v>
      </c>
      <c r="L5" s="34">
        <v>7</v>
      </c>
      <c r="M5" s="6" t="s">
        <v>14</v>
      </c>
      <c r="N5" s="34">
        <v>12</v>
      </c>
      <c r="O5" s="34">
        <v>8</v>
      </c>
      <c r="P5" s="6" t="s">
        <v>14</v>
      </c>
      <c r="Q5" s="34">
        <v>11</v>
      </c>
      <c r="R5" s="6">
        <f t="shared" si="0"/>
        <v>1</v>
      </c>
      <c r="S5" s="6" t="s">
        <v>14</v>
      </c>
      <c r="T5" s="6">
        <f t="shared" si="1"/>
        <v>3</v>
      </c>
      <c r="U5" s="6">
        <f t="shared" si="2"/>
        <v>1</v>
      </c>
      <c r="V5" s="6" t="str">
        <f t="shared" si="3"/>
        <v>PANZAREA</v>
      </c>
      <c r="W5" s="6">
        <f t="shared" si="4"/>
        <v>9</v>
      </c>
      <c r="X5" s="6">
        <f t="shared" si="5"/>
        <v>4</v>
      </c>
      <c r="Y5" s="6">
        <f t="shared" si="6"/>
        <v>94</v>
      </c>
      <c r="Z5" s="6">
        <f t="shared" si="7"/>
        <v>78</v>
      </c>
      <c r="AA5" s="6">
        <f t="shared" si="8"/>
        <v>16</v>
      </c>
    </row>
    <row r="6" spans="1:27" ht="15.75">
      <c r="A6" s="32" t="s">
        <v>2</v>
      </c>
      <c r="B6" s="21" t="str">
        <f>'Risultati 1° girone'!B10</f>
        <v>GERACI</v>
      </c>
      <c r="C6" s="29" t="str">
        <f>'Risultati 1° girone'!F10</f>
        <v>CORAGGIA</v>
      </c>
      <c r="D6" s="18" t="s">
        <v>140</v>
      </c>
      <c r="E6" s="48" t="s">
        <v>15</v>
      </c>
      <c r="F6" s="6" t="s">
        <v>143</v>
      </c>
      <c r="G6" s="18" t="str">
        <f>B6</f>
        <v>GERACI</v>
      </c>
      <c r="H6" s="18" t="str">
        <f>B9</f>
        <v>PIANTONI</v>
      </c>
      <c r="I6" s="34">
        <v>7</v>
      </c>
      <c r="J6" s="6" t="s">
        <v>14</v>
      </c>
      <c r="K6" s="34">
        <v>11</v>
      </c>
      <c r="L6" s="34">
        <v>3</v>
      </c>
      <c r="M6" s="6" t="s">
        <v>14</v>
      </c>
      <c r="N6" s="34">
        <v>11</v>
      </c>
      <c r="O6" s="34"/>
      <c r="P6" s="6" t="s">
        <v>14</v>
      </c>
      <c r="Q6" s="34"/>
      <c r="R6" s="6">
        <f t="shared" si="0"/>
        <v>0</v>
      </c>
      <c r="S6" s="6" t="s">
        <v>14</v>
      </c>
      <c r="T6" s="6">
        <f t="shared" si="1"/>
        <v>4</v>
      </c>
      <c r="U6" s="6">
        <f t="shared" si="2"/>
        <v>1</v>
      </c>
      <c r="V6" s="6" t="str">
        <f t="shared" si="3"/>
        <v>GERACI</v>
      </c>
      <c r="W6" s="6">
        <f t="shared" si="4"/>
        <v>5</v>
      </c>
      <c r="X6" s="6">
        <f t="shared" si="5"/>
        <v>4</v>
      </c>
      <c r="Y6" s="6">
        <f t="shared" si="6"/>
        <v>63</v>
      </c>
      <c r="Z6" s="6">
        <f t="shared" si="7"/>
        <v>92</v>
      </c>
      <c r="AA6" s="6">
        <f t="shared" si="8"/>
        <v>-29</v>
      </c>
    </row>
    <row r="7" spans="1:27" ht="15.75">
      <c r="A7" s="32" t="s">
        <v>3</v>
      </c>
      <c r="B7" s="21" t="str">
        <f>'Risultati 1° girone'!B11</f>
        <v>BARBUTO</v>
      </c>
      <c r="C7" s="29" t="str">
        <f>'Risultati 1° girone'!F11</f>
        <v>PUNZO</v>
      </c>
      <c r="D7" s="18" t="s">
        <v>140</v>
      </c>
      <c r="E7" s="48" t="s">
        <v>16</v>
      </c>
      <c r="F7" s="6" t="s">
        <v>112</v>
      </c>
      <c r="G7" s="18" t="str">
        <f>B7</f>
        <v>BARBUTO</v>
      </c>
      <c r="H7" s="18" t="str">
        <f>B8</f>
        <v>AVATANEO</v>
      </c>
      <c r="I7" s="34">
        <v>0</v>
      </c>
      <c r="J7" s="6" t="s">
        <v>14</v>
      </c>
      <c r="K7" s="34">
        <v>11</v>
      </c>
      <c r="L7" s="34">
        <v>0</v>
      </c>
      <c r="M7" s="6" t="s">
        <v>14</v>
      </c>
      <c r="N7" s="34">
        <v>11</v>
      </c>
      <c r="O7" s="34"/>
      <c r="P7" s="6" t="s">
        <v>14</v>
      </c>
      <c r="Q7" s="34"/>
      <c r="R7" s="6">
        <f t="shared" si="0"/>
        <v>0</v>
      </c>
      <c r="S7" s="6" t="s">
        <v>14</v>
      </c>
      <c r="T7" s="6">
        <f t="shared" si="1"/>
        <v>4</v>
      </c>
      <c r="U7" s="6">
        <f t="shared" si="2"/>
        <v>1</v>
      </c>
      <c r="V7" s="6" t="str">
        <f t="shared" si="3"/>
        <v>BARBUTO</v>
      </c>
      <c r="W7" s="6">
        <f t="shared" si="4"/>
        <v>0</v>
      </c>
      <c r="X7" s="6">
        <f t="shared" si="5"/>
        <v>4</v>
      </c>
      <c r="Y7" s="6">
        <f t="shared" si="6"/>
        <v>0</v>
      </c>
      <c r="Z7" s="6">
        <f t="shared" si="7"/>
        <v>88</v>
      </c>
      <c r="AA7" s="6">
        <f t="shared" si="8"/>
        <v>-88</v>
      </c>
    </row>
    <row r="8" spans="1:27" ht="15.75">
      <c r="A8" s="32" t="s">
        <v>4</v>
      </c>
      <c r="B8" s="29" t="str">
        <f>'Risultati 1° girone'!D8</f>
        <v>AVATANEO</v>
      </c>
      <c r="C8" s="29" t="str">
        <f>'Risultati 1° girone'!H8</f>
        <v>MANGIA</v>
      </c>
      <c r="D8" s="18" t="s">
        <v>140</v>
      </c>
      <c r="E8" s="48" t="s">
        <v>15</v>
      </c>
      <c r="F8" s="6" t="s">
        <v>111</v>
      </c>
      <c r="G8" s="18" t="str">
        <f>B4</f>
        <v>RIVALTA</v>
      </c>
      <c r="H8" s="18" t="str">
        <f>B10</f>
        <v>MARIOTTO</v>
      </c>
      <c r="I8" s="34">
        <v>11</v>
      </c>
      <c r="J8" s="6" t="s">
        <v>14</v>
      </c>
      <c r="K8" s="34">
        <v>5</v>
      </c>
      <c r="L8" s="34">
        <v>4</v>
      </c>
      <c r="M8" s="6" t="s">
        <v>14</v>
      </c>
      <c r="N8" s="34">
        <v>11</v>
      </c>
      <c r="O8" s="34">
        <v>3</v>
      </c>
      <c r="P8" s="6" t="s">
        <v>14</v>
      </c>
      <c r="Q8" s="34">
        <v>12</v>
      </c>
      <c r="R8" s="6">
        <f t="shared" si="0"/>
        <v>1</v>
      </c>
      <c r="S8" s="6" t="s">
        <v>14</v>
      </c>
      <c r="T8" s="6">
        <f t="shared" si="1"/>
        <v>3</v>
      </c>
      <c r="U8" s="6">
        <f t="shared" si="2"/>
        <v>1</v>
      </c>
      <c r="V8" s="6" t="str">
        <f t="shared" si="3"/>
        <v>AVATANEO</v>
      </c>
      <c r="W8" s="6">
        <f t="shared" si="4"/>
        <v>15</v>
      </c>
      <c r="X8" s="6">
        <f t="shared" si="5"/>
        <v>4</v>
      </c>
      <c r="Y8" s="6">
        <f t="shared" si="6"/>
        <v>101</v>
      </c>
      <c r="Z8" s="6">
        <f t="shared" si="7"/>
        <v>59</v>
      </c>
      <c r="AA8" s="6">
        <f t="shared" si="8"/>
        <v>42</v>
      </c>
    </row>
    <row r="9" spans="1:27" ht="15.75">
      <c r="A9" s="32" t="s">
        <v>5</v>
      </c>
      <c r="B9" s="29" t="str">
        <f>'Risultati 1° girone'!D9</f>
        <v>PIANTONI</v>
      </c>
      <c r="C9" s="29" t="str">
        <f>'Risultati 1° girone'!H9</f>
        <v>CIPRIANI</v>
      </c>
      <c r="D9" s="18" t="s">
        <v>140</v>
      </c>
      <c r="E9" s="48" t="s">
        <v>16</v>
      </c>
      <c r="F9" s="6" t="s">
        <v>144</v>
      </c>
      <c r="G9" s="18" t="str">
        <f>B5</f>
        <v>PANZAREA</v>
      </c>
      <c r="H9" s="18" t="str">
        <f>B9</f>
        <v>PIANTONI</v>
      </c>
      <c r="I9" s="34">
        <v>11</v>
      </c>
      <c r="J9" s="6" t="s">
        <v>14</v>
      </c>
      <c r="K9" s="34">
        <v>0</v>
      </c>
      <c r="L9" s="34">
        <v>12</v>
      </c>
      <c r="M9" s="6" t="s">
        <v>14</v>
      </c>
      <c r="N9" s="34">
        <v>8</v>
      </c>
      <c r="O9" s="34"/>
      <c r="P9" s="6" t="s">
        <v>14</v>
      </c>
      <c r="Q9" s="34"/>
      <c r="R9" s="6">
        <f t="shared" si="0"/>
        <v>4</v>
      </c>
      <c r="S9" s="6" t="s">
        <v>14</v>
      </c>
      <c r="T9" s="6">
        <f t="shared" si="1"/>
        <v>0</v>
      </c>
      <c r="U9" s="6">
        <f t="shared" si="2"/>
        <v>1</v>
      </c>
      <c r="V9" s="6" t="str">
        <f t="shared" si="3"/>
        <v>PIANTONI</v>
      </c>
      <c r="W9" s="6">
        <f t="shared" si="4"/>
        <v>12</v>
      </c>
      <c r="X9" s="6">
        <f t="shared" si="5"/>
        <v>4</v>
      </c>
      <c r="Y9" s="6">
        <f t="shared" si="6"/>
        <v>74</v>
      </c>
      <c r="Z9" s="6">
        <f t="shared" si="7"/>
        <v>48</v>
      </c>
      <c r="AA9" s="6">
        <f t="shared" si="8"/>
        <v>26</v>
      </c>
    </row>
    <row r="10" spans="1:27" ht="15.75">
      <c r="A10" s="32" t="s">
        <v>6</v>
      </c>
      <c r="B10" s="29" t="str">
        <f>'Risultati 1° girone'!D10</f>
        <v>MARIOTTO</v>
      </c>
      <c r="C10" s="29" t="str">
        <f>'Risultati 1° girone'!H10</f>
        <v>COMERRO</v>
      </c>
      <c r="D10" s="18" t="s">
        <v>140</v>
      </c>
      <c r="E10" s="48" t="s">
        <v>17</v>
      </c>
      <c r="F10" s="6" t="s">
        <v>114</v>
      </c>
      <c r="G10" s="18" t="str">
        <f>B6</f>
        <v>GERACI</v>
      </c>
      <c r="H10" s="18" t="str">
        <f>B8</f>
        <v>AVATANEO</v>
      </c>
      <c r="I10" s="34">
        <v>3</v>
      </c>
      <c r="J10" s="6" t="s">
        <v>14</v>
      </c>
      <c r="K10" s="34">
        <v>11</v>
      </c>
      <c r="L10" s="34">
        <v>12</v>
      </c>
      <c r="M10" s="6" t="s">
        <v>14</v>
      </c>
      <c r="N10" s="34">
        <v>10</v>
      </c>
      <c r="O10" s="34">
        <v>10</v>
      </c>
      <c r="P10" s="6" t="s">
        <v>14</v>
      </c>
      <c r="Q10" s="34">
        <v>12</v>
      </c>
      <c r="R10" s="6">
        <f t="shared" si="0"/>
        <v>1</v>
      </c>
      <c r="S10" s="6" t="s">
        <v>14</v>
      </c>
      <c r="T10" s="6">
        <f t="shared" si="1"/>
        <v>3</v>
      </c>
      <c r="U10" s="6">
        <f t="shared" si="2"/>
        <v>1</v>
      </c>
      <c r="V10" s="6" t="str">
        <f t="shared" si="3"/>
        <v>MARIOTTO</v>
      </c>
      <c r="W10" s="6">
        <f t="shared" si="4"/>
        <v>10</v>
      </c>
      <c r="X10" s="6">
        <f t="shared" si="5"/>
        <v>4</v>
      </c>
      <c r="Y10" s="6">
        <f t="shared" si="6"/>
        <v>97</v>
      </c>
      <c r="Z10" s="6">
        <f t="shared" si="7"/>
        <v>69</v>
      </c>
      <c r="AA10" s="6">
        <f t="shared" si="8"/>
        <v>28</v>
      </c>
    </row>
    <row r="11" spans="1:27" ht="15.75">
      <c r="A11" s="33" t="s">
        <v>7</v>
      </c>
      <c r="B11" s="30" t="str">
        <f>'Risultati 1° girone'!D11</f>
        <v>CIPOLLA</v>
      </c>
      <c r="C11" s="30" t="str">
        <f>'Risultati 1° girone'!H11</f>
        <v>VALENA</v>
      </c>
      <c r="D11" s="18" t="s">
        <v>140</v>
      </c>
      <c r="E11" s="48" t="s">
        <v>18</v>
      </c>
      <c r="F11" s="6" t="s">
        <v>115</v>
      </c>
      <c r="G11" s="18" t="str">
        <f>B7</f>
        <v>BARBUTO</v>
      </c>
      <c r="H11" s="18" t="str">
        <f>B11</f>
        <v>CIPOLLA</v>
      </c>
      <c r="I11" s="34">
        <v>0</v>
      </c>
      <c r="J11" s="6" t="s">
        <v>14</v>
      </c>
      <c r="K11" s="34">
        <v>11</v>
      </c>
      <c r="L11" s="34">
        <v>0</v>
      </c>
      <c r="M11" s="6" t="s">
        <v>14</v>
      </c>
      <c r="N11" s="34">
        <v>11</v>
      </c>
      <c r="O11" s="34"/>
      <c r="P11" s="6" t="s">
        <v>14</v>
      </c>
      <c r="Q11" s="34"/>
      <c r="R11" s="6">
        <f t="shared" si="0"/>
        <v>0</v>
      </c>
      <c r="S11" s="6" t="s">
        <v>14</v>
      </c>
      <c r="T11" s="6">
        <f t="shared" si="1"/>
        <v>4</v>
      </c>
      <c r="U11" s="6">
        <f t="shared" si="2"/>
        <v>1</v>
      </c>
      <c r="V11" s="6" t="str">
        <f t="shared" si="3"/>
        <v>CIPOLLA</v>
      </c>
      <c r="W11" s="6">
        <f t="shared" si="4"/>
        <v>8</v>
      </c>
      <c r="X11" s="6">
        <f t="shared" si="5"/>
        <v>4</v>
      </c>
      <c r="Y11" s="6">
        <f t="shared" si="6"/>
        <v>65</v>
      </c>
      <c r="Z11" s="6">
        <f t="shared" si="7"/>
        <v>51</v>
      </c>
      <c r="AA11" s="6">
        <f t="shared" si="8"/>
        <v>14</v>
      </c>
    </row>
    <row r="12" spans="1:27" ht="15.75">
      <c r="A12" s="16"/>
      <c r="B12" s="16"/>
      <c r="C12" s="16"/>
      <c r="D12" s="18" t="s">
        <v>140</v>
      </c>
      <c r="E12" s="48" t="s">
        <v>18</v>
      </c>
      <c r="F12" s="6" t="s">
        <v>116</v>
      </c>
      <c r="G12" s="18" t="str">
        <f>B4</f>
        <v>RIVALTA</v>
      </c>
      <c r="H12" s="18" t="str">
        <f>B9</f>
        <v>PIANTONI</v>
      </c>
      <c r="I12" s="34">
        <v>6</v>
      </c>
      <c r="J12" s="6" t="s">
        <v>14</v>
      </c>
      <c r="K12" s="34">
        <v>11</v>
      </c>
      <c r="L12" s="34">
        <v>9</v>
      </c>
      <c r="M12" s="6" t="s">
        <v>14</v>
      </c>
      <c r="N12" s="34">
        <v>11</v>
      </c>
      <c r="O12" s="34"/>
      <c r="P12" s="6" t="s">
        <v>14</v>
      </c>
      <c r="Q12" s="34"/>
      <c r="R12" s="6">
        <f t="shared" si="0"/>
        <v>0</v>
      </c>
      <c r="S12" s="6" t="s">
        <v>14</v>
      </c>
      <c r="T12" s="6">
        <f t="shared" si="1"/>
        <v>4</v>
      </c>
      <c r="U12" s="6">
        <f t="shared" si="2"/>
        <v>1</v>
      </c>
      <c r="V12" s="69" t="s">
        <v>76</v>
      </c>
      <c r="W12" s="69"/>
      <c r="X12" s="69"/>
      <c r="Y12" s="69"/>
      <c r="Z12" s="69"/>
      <c r="AA12" s="69"/>
    </row>
    <row r="13" spans="1:27" ht="15.75">
      <c r="A13" s="16"/>
      <c r="B13" s="16"/>
      <c r="C13" s="16"/>
      <c r="D13" s="18" t="s">
        <v>140</v>
      </c>
      <c r="E13" s="48" t="s">
        <v>15</v>
      </c>
      <c r="F13" s="6" t="s">
        <v>117</v>
      </c>
      <c r="G13" s="18" t="str">
        <f>B5</f>
        <v>PANZAREA</v>
      </c>
      <c r="H13" s="18" t="str">
        <f>B8</f>
        <v>AVATANEO</v>
      </c>
      <c r="I13" s="34">
        <v>9</v>
      </c>
      <c r="J13" s="6" t="s">
        <v>14</v>
      </c>
      <c r="K13" s="34">
        <v>11</v>
      </c>
      <c r="L13" s="34">
        <v>12</v>
      </c>
      <c r="M13" s="6" t="s">
        <v>14</v>
      </c>
      <c r="N13" s="34">
        <v>13</v>
      </c>
      <c r="O13" s="34"/>
      <c r="P13" s="6" t="s">
        <v>14</v>
      </c>
      <c r="Q13" s="34"/>
      <c r="R13" s="6">
        <f t="shared" si="0"/>
        <v>0</v>
      </c>
      <c r="S13" s="6" t="s">
        <v>14</v>
      </c>
      <c r="T13" s="6">
        <f t="shared" si="1"/>
        <v>4</v>
      </c>
      <c r="U13" s="6">
        <f t="shared" si="2"/>
        <v>1</v>
      </c>
      <c r="V13" s="6" t="s">
        <v>19</v>
      </c>
      <c r="W13" s="6" t="s">
        <v>13</v>
      </c>
      <c r="X13" s="6" t="s">
        <v>20</v>
      </c>
      <c r="Y13" s="6" t="s">
        <v>21</v>
      </c>
      <c r="Z13" s="6" t="s">
        <v>22</v>
      </c>
      <c r="AA13" s="6" t="s">
        <v>23</v>
      </c>
    </row>
    <row r="14" spans="1:27" ht="15.75">
      <c r="A14" s="16"/>
      <c r="B14" s="16"/>
      <c r="C14" s="16"/>
      <c r="D14" s="18" t="s">
        <v>140</v>
      </c>
      <c r="E14" s="18">
        <v>2</v>
      </c>
      <c r="F14" s="6" t="s">
        <v>118</v>
      </c>
      <c r="G14" s="18" t="str">
        <f>B6</f>
        <v>GERACI</v>
      </c>
      <c r="H14" s="18" t="str">
        <f>B11</f>
        <v>CIPOLLA</v>
      </c>
      <c r="I14" s="34">
        <v>2</v>
      </c>
      <c r="J14" s="6" t="s">
        <v>14</v>
      </c>
      <c r="K14" s="34">
        <v>12</v>
      </c>
      <c r="L14" s="34">
        <v>2</v>
      </c>
      <c r="M14" s="6" t="s">
        <v>14</v>
      </c>
      <c r="N14" s="34">
        <v>11</v>
      </c>
      <c r="O14" s="34"/>
      <c r="P14" s="6" t="s">
        <v>14</v>
      </c>
      <c r="Q14" s="34"/>
      <c r="R14" s="6">
        <f t="shared" si="0"/>
        <v>0</v>
      </c>
      <c r="S14" s="6" t="s">
        <v>14</v>
      </c>
      <c r="T14" s="6">
        <f t="shared" si="1"/>
        <v>4</v>
      </c>
      <c r="U14" s="6">
        <f t="shared" si="2"/>
        <v>1</v>
      </c>
      <c r="V14" s="6" t="str">
        <f aca="true" t="shared" si="9" ref="V14:V21">C4</f>
        <v>SARLI</v>
      </c>
      <c r="W14" s="6">
        <f aca="true" t="shared" si="10" ref="W14:W21">SUMIF(G$1:G$65536,C4,R$1:R$65536)+SUMIF(H$1:H$65536,C4,T$1:T$65536)</f>
        <v>16</v>
      </c>
      <c r="X14" s="6">
        <f aca="true" t="shared" si="11" ref="X14:X21">SUMIF(G$1:G$65536,C4,U$1:U$65536)+SUMIF(H$1:H$65536,C4,U$1:U$65536)</f>
        <v>4</v>
      </c>
      <c r="Y14" s="6">
        <f aca="true" t="shared" si="12" ref="Y14:Y21">SUMIF(G$1:G$65536,C4,I$1:I$65536)+SUMIF(G$1:G$65536,C4,L$1:L$65536)+SUMIF(G$1:G$65536,C4,O$1:O$65536)+SUMIF(H$1:H$65536,C4,K$1:K$65536)+SUMIF(H$1:H$65536,C4,N$1:N$65536)+SUMIF(H$1:H$65536,C4,Q$1:Q$65536)</f>
        <v>95</v>
      </c>
      <c r="Z14" s="6">
        <f aca="true" t="shared" si="13" ref="Z14:Z21">SUMIF(G$1:G$65536,C4,K$1:K$65536)+SUMIF(G$1:G$65536,C4,N$1:N$65536)+SUMIF(G$1:G$65536,C4,Q$1:Q$65536)+SUMIF(H$1:H$65536,C4,I$1:I$65536)+SUMIF(H$1:H$65536,C4,L$1:L$65536)+SUMIF(H$1:H$65536,C4,O$1:O$65536)</f>
        <v>39</v>
      </c>
      <c r="AA14" s="6">
        <f aca="true" t="shared" si="14" ref="AA14:AA21">Y14-Z14</f>
        <v>56</v>
      </c>
    </row>
    <row r="15" spans="1:27" ht="15.75">
      <c r="A15" s="16"/>
      <c r="B15" s="16"/>
      <c r="C15" s="16"/>
      <c r="D15" s="18" t="s">
        <v>140</v>
      </c>
      <c r="E15" s="18">
        <v>3</v>
      </c>
      <c r="F15" s="6" t="s">
        <v>145</v>
      </c>
      <c r="G15" s="18" t="str">
        <f>B7</f>
        <v>BARBUTO</v>
      </c>
      <c r="H15" s="18" t="str">
        <f>B10</f>
        <v>MARIOTTO</v>
      </c>
      <c r="I15" s="34">
        <v>0</v>
      </c>
      <c r="J15" s="6" t="s">
        <v>14</v>
      </c>
      <c r="K15" s="34">
        <v>11</v>
      </c>
      <c r="L15" s="34">
        <v>0</v>
      </c>
      <c r="M15" s="6" t="s">
        <v>14</v>
      </c>
      <c r="N15" s="34">
        <v>11</v>
      </c>
      <c r="O15" s="34"/>
      <c r="P15" s="6" t="s">
        <v>14</v>
      </c>
      <c r="Q15" s="34"/>
      <c r="R15" s="6">
        <f t="shared" si="0"/>
        <v>0</v>
      </c>
      <c r="S15" s="6" t="s">
        <v>14</v>
      </c>
      <c r="T15" s="6">
        <f t="shared" si="1"/>
        <v>4</v>
      </c>
      <c r="U15" s="6">
        <f t="shared" si="2"/>
        <v>1</v>
      </c>
      <c r="V15" s="6" t="str">
        <f t="shared" si="9"/>
        <v>STABILE</v>
      </c>
      <c r="W15" s="6">
        <f t="shared" si="10"/>
        <v>15</v>
      </c>
      <c r="X15" s="6">
        <f t="shared" si="11"/>
        <v>4</v>
      </c>
      <c r="Y15" s="6">
        <f t="shared" si="12"/>
        <v>102</v>
      </c>
      <c r="Z15" s="6">
        <f t="shared" si="13"/>
        <v>43</v>
      </c>
      <c r="AA15" s="6">
        <f t="shared" si="14"/>
        <v>59</v>
      </c>
    </row>
    <row r="16" spans="1:27" ht="15.75">
      <c r="A16" s="16"/>
      <c r="B16" s="16"/>
      <c r="C16" s="16"/>
      <c r="D16" s="18" t="s">
        <v>120</v>
      </c>
      <c r="E16" s="18">
        <v>4</v>
      </c>
      <c r="F16" s="6" t="s">
        <v>137</v>
      </c>
      <c r="G16" s="18" t="str">
        <f>B4</f>
        <v>RIVALTA</v>
      </c>
      <c r="H16" s="18" t="str">
        <f>B8</f>
        <v>AVATANEO</v>
      </c>
      <c r="I16" s="34">
        <v>6</v>
      </c>
      <c r="J16" s="6" t="s">
        <v>14</v>
      </c>
      <c r="K16" s="34">
        <v>11</v>
      </c>
      <c r="L16" s="34">
        <v>7</v>
      </c>
      <c r="M16" s="6" t="s">
        <v>14</v>
      </c>
      <c r="N16" s="34">
        <v>11</v>
      </c>
      <c r="O16" s="34"/>
      <c r="P16" s="6" t="s">
        <v>14</v>
      </c>
      <c r="Q16" s="34"/>
      <c r="R16" s="6">
        <f t="shared" si="0"/>
        <v>0</v>
      </c>
      <c r="S16" s="6" t="s">
        <v>14</v>
      </c>
      <c r="T16" s="6">
        <f t="shared" si="1"/>
        <v>4</v>
      </c>
      <c r="U16" s="6">
        <f t="shared" si="2"/>
        <v>1</v>
      </c>
      <c r="V16" s="6" t="str">
        <f t="shared" si="9"/>
        <v>CORAGGIA</v>
      </c>
      <c r="W16" s="6">
        <f t="shared" si="10"/>
        <v>13</v>
      </c>
      <c r="X16" s="6">
        <f t="shared" si="11"/>
        <v>4</v>
      </c>
      <c r="Y16" s="6">
        <f t="shared" si="12"/>
        <v>96</v>
      </c>
      <c r="Z16" s="6">
        <f t="shared" si="13"/>
        <v>49</v>
      </c>
      <c r="AA16" s="6">
        <f t="shared" si="14"/>
        <v>47</v>
      </c>
    </row>
    <row r="17" spans="1:27" ht="15.75">
      <c r="A17" s="16"/>
      <c r="B17" s="16"/>
      <c r="C17" s="16"/>
      <c r="D17" s="18" t="s">
        <v>120</v>
      </c>
      <c r="E17" s="18">
        <v>1</v>
      </c>
      <c r="F17" s="6" t="s">
        <v>138</v>
      </c>
      <c r="G17" s="18" t="str">
        <f>B5</f>
        <v>PANZAREA</v>
      </c>
      <c r="H17" s="18" t="str">
        <f>B11</f>
        <v>CIPOLLA</v>
      </c>
      <c r="I17" s="34">
        <v>11</v>
      </c>
      <c r="J17" s="6" t="s">
        <v>14</v>
      </c>
      <c r="K17" s="34">
        <v>6</v>
      </c>
      <c r="L17" s="34">
        <v>12</v>
      </c>
      <c r="M17" s="6" t="s">
        <v>14</v>
      </c>
      <c r="N17" s="34">
        <v>7</v>
      </c>
      <c r="O17" s="34"/>
      <c r="P17" s="6" t="s">
        <v>14</v>
      </c>
      <c r="Q17" s="34"/>
      <c r="R17" s="6">
        <f t="shared" si="0"/>
        <v>4</v>
      </c>
      <c r="S17" s="6" t="s">
        <v>14</v>
      </c>
      <c r="T17" s="6">
        <f t="shared" si="1"/>
        <v>0</v>
      </c>
      <c r="U17" s="6">
        <f t="shared" si="2"/>
        <v>1</v>
      </c>
      <c r="V17" s="6" t="str">
        <f t="shared" si="9"/>
        <v>PUNZO</v>
      </c>
      <c r="W17" s="6">
        <f t="shared" si="10"/>
        <v>5</v>
      </c>
      <c r="X17" s="6">
        <f t="shared" si="11"/>
        <v>4</v>
      </c>
      <c r="Y17" s="6">
        <f t="shared" si="12"/>
        <v>67</v>
      </c>
      <c r="Z17" s="6">
        <f t="shared" si="13"/>
        <v>87</v>
      </c>
      <c r="AA17" s="6">
        <f t="shared" si="14"/>
        <v>-20</v>
      </c>
    </row>
    <row r="18" spans="1:27" ht="15.75">
      <c r="A18" s="16"/>
      <c r="B18" s="16"/>
      <c r="C18" s="16"/>
      <c r="D18" s="18" t="s">
        <v>120</v>
      </c>
      <c r="E18" s="48" t="s">
        <v>16</v>
      </c>
      <c r="F18" s="6" t="s">
        <v>139</v>
      </c>
      <c r="G18" s="18" t="str">
        <f>B6</f>
        <v>GERACI</v>
      </c>
      <c r="H18" s="18" t="str">
        <f>B10</f>
        <v>MARIOTTO</v>
      </c>
      <c r="I18" s="34">
        <v>11</v>
      </c>
      <c r="J18" s="6" t="s">
        <v>14</v>
      </c>
      <c r="K18" s="34">
        <v>4</v>
      </c>
      <c r="L18" s="34">
        <v>13</v>
      </c>
      <c r="M18" s="6" t="s">
        <v>14</v>
      </c>
      <c r="N18" s="34">
        <v>10</v>
      </c>
      <c r="O18" s="34"/>
      <c r="P18" s="6" t="s">
        <v>14</v>
      </c>
      <c r="Q18" s="34"/>
      <c r="R18" s="6">
        <f t="shared" si="0"/>
        <v>4</v>
      </c>
      <c r="S18" s="6" t="s">
        <v>14</v>
      </c>
      <c r="T18" s="6">
        <f t="shared" si="1"/>
        <v>0</v>
      </c>
      <c r="U18" s="6">
        <f t="shared" si="2"/>
        <v>1</v>
      </c>
      <c r="V18" s="6" t="str">
        <f t="shared" si="9"/>
        <v>MANGIA</v>
      </c>
      <c r="W18" s="6">
        <f t="shared" si="10"/>
        <v>4</v>
      </c>
      <c r="X18" s="6">
        <f t="shared" si="11"/>
        <v>4</v>
      </c>
      <c r="Y18" s="6">
        <f t="shared" si="12"/>
        <v>70</v>
      </c>
      <c r="Z18" s="6">
        <f t="shared" si="13"/>
        <v>106</v>
      </c>
      <c r="AA18" s="6">
        <f t="shared" si="14"/>
        <v>-36</v>
      </c>
    </row>
    <row r="19" spans="1:27" ht="15.75">
      <c r="A19" s="16"/>
      <c r="B19" s="16"/>
      <c r="C19" s="16"/>
      <c r="D19" s="18" t="s">
        <v>120</v>
      </c>
      <c r="E19" s="48" t="s">
        <v>17</v>
      </c>
      <c r="F19" s="6" t="s">
        <v>121</v>
      </c>
      <c r="G19" s="18" t="str">
        <f>B7</f>
        <v>BARBUTO</v>
      </c>
      <c r="H19" s="18" t="str">
        <f>B9</f>
        <v>PIANTONI</v>
      </c>
      <c r="I19" s="34">
        <v>0</v>
      </c>
      <c r="J19" s="6" t="s">
        <v>14</v>
      </c>
      <c r="K19" s="34">
        <v>11</v>
      </c>
      <c r="L19" s="34">
        <v>0</v>
      </c>
      <c r="M19" s="6" t="s">
        <v>14</v>
      </c>
      <c r="N19" s="34">
        <v>11</v>
      </c>
      <c r="O19" s="34"/>
      <c r="P19" s="6" t="s">
        <v>14</v>
      </c>
      <c r="Q19" s="34"/>
      <c r="R19" s="6">
        <f t="shared" si="0"/>
        <v>0</v>
      </c>
      <c r="S19" s="6" t="s">
        <v>14</v>
      </c>
      <c r="T19" s="6">
        <f t="shared" si="1"/>
        <v>4</v>
      </c>
      <c r="U19" s="6">
        <f t="shared" si="2"/>
        <v>1</v>
      </c>
      <c r="V19" s="6" t="str">
        <f t="shared" si="9"/>
        <v>CIPRIANI</v>
      </c>
      <c r="W19" s="6">
        <f t="shared" si="10"/>
        <v>7</v>
      </c>
      <c r="X19" s="6">
        <f t="shared" si="11"/>
        <v>4</v>
      </c>
      <c r="Y19" s="6">
        <f t="shared" si="12"/>
        <v>74</v>
      </c>
      <c r="Z19" s="6">
        <f t="shared" si="13"/>
        <v>79</v>
      </c>
      <c r="AA19" s="6">
        <f t="shared" si="14"/>
        <v>-5</v>
      </c>
    </row>
    <row r="20" spans="1:27" ht="15.75">
      <c r="A20" s="16"/>
      <c r="B20" s="16"/>
      <c r="C20" s="16"/>
      <c r="D20" s="70" t="s">
        <v>74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60"/>
      <c r="V20" s="6" t="str">
        <f t="shared" si="9"/>
        <v>COMERRO</v>
      </c>
      <c r="W20" s="6">
        <f t="shared" si="10"/>
        <v>4</v>
      </c>
      <c r="X20" s="6">
        <f t="shared" si="11"/>
        <v>4</v>
      </c>
      <c r="Y20" s="6">
        <f t="shared" si="12"/>
        <v>38</v>
      </c>
      <c r="Z20" s="6">
        <f t="shared" si="13"/>
        <v>81</v>
      </c>
      <c r="AA20" s="6">
        <f t="shared" si="14"/>
        <v>-43</v>
      </c>
    </row>
    <row r="21" spans="1:27" ht="15.75">
      <c r="A21" s="16"/>
      <c r="B21" s="16"/>
      <c r="C21" s="16"/>
      <c r="D21" s="6" t="s">
        <v>108</v>
      </c>
      <c r="E21" s="6" t="s">
        <v>147</v>
      </c>
      <c r="F21" s="6" t="s">
        <v>109</v>
      </c>
      <c r="G21" s="6" t="s">
        <v>19</v>
      </c>
      <c r="H21" s="6" t="s">
        <v>19</v>
      </c>
      <c r="I21" s="69" t="s">
        <v>10</v>
      </c>
      <c r="J21" s="69"/>
      <c r="K21" s="69"/>
      <c r="L21" s="69" t="s">
        <v>11</v>
      </c>
      <c r="M21" s="69"/>
      <c r="N21" s="69"/>
      <c r="O21" s="69" t="s">
        <v>12</v>
      </c>
      <c r="P21" s="69"/>
      <c r="Q21" s="69"/>
      <c r="R21" s="69" t="s">
        <v>13</v>
      </c>
      <c r="S21" s="69"/>
      <c r="T21" s="69"/>
      <c r="U21" s="6"/>
      <c r="V21" s="6" t="str">
        <f t="shared" si="9"/>
        <v>VALENA</v>
      </c>
      <c r="W21" s="6">
        <f t="shared" si="10"/>
        <v>0</v>
      </c>
      <c r="X21" s="6">
        <f t="shared" si="11"/>
        <v>4</v>
      </c>
      <c r="Y21" s="6">
        <f t="shared" si="12"/>
        <v>36</v>
      </c>
      <c r="Z21" s="6">
        <f t="shared" si="13"/>
        <v>94</v>
      </c>
      <c r="AA21" s="6">
        <f t="shared" si="14"/>
        <v>-58</v>
      </c>
    </row>
    <row r="22" spans="1:27" ht="15.75">
      <c r="A22" s="16"/>
      <c r="B22" s="16"/>
      <c r="C22" s="16"/>
      <c r="D22" s="18" t="s">
        <v>140</v>
      </c>
      <c r="E22" s="48" t="s">
        <v>18</v>
      </c>
      <c r="F22" s="6" t="s">
        <v>141</v>
      </c>
      <c r="G22" s="6" t="str">
        <f>C4</f>
        <v>SARLI</v>
      </c>
      <c r="H22" s="6" t="str">
        <f>C11</f>
        <v>VALENA</v>
      </c>
      <c r="I22" s="34">
        <v>12</v>
      </c>
      <c r="J22" s="6" t="s">
        <v>14</v>
      </c>
      <c r="K22" s="34">
        <v>0</v>
      </c>
      <c r="L22" s="34">
        <v>12</v>
      </c>
      <c r="M22" s="6" t="s">
        <v>14</v>
      </c>
      <c r="N22" s="34">
        <v>4</v>
      </c>
      <c r="O22" s="34"/>
      <c r="P22" s="6" t="s">
        <v>14</v>
      </c>
      <c r="Q22" s="34"/>
      <c r="R22" s="6">
        <f aca="true" t="shared" si="15" ref="R22:R37">IF(I22&gt;K22,2,0)+IF(L22&gt;N22,2,0)+IF(O22=Q22,0,1)+IF(O22&lt;Q22,-2)</f>
        <v>4</v>
      </c>
      <c r="S22" s="6" t="s">
        <v>14</v>
      </c>
      <c r="T22" s="6">
        <f aca="true" t="shared" si="16" ref="T22:T37">IF(K22&lt;=I22,0,2)+IF(N22&lt;=L22,0,2)+IF(Q22&gt;O22,1,0)+IF(Q22&lt;O22,-1)</f>
        <v>0</v>
      </c>
      <c r="U22" s="6">
        <f aca="true" t="shared" si="17" ref="U22:U37">IF(I22+K22=0,0,1)</f>
        <v>1</v>
      </c>
      <c r="V22" s="16"/>
      <c r="W22" s="16"/>
      <c r="X22" s="16"/>
      <c r="Y22" s="16"/>
      <c r="Z22" s="16"/>
      <c r="AA22" s="16"/>
    </row>
    <row r="23" spans="1:27" ht="15.75">
      <c r="A23" s="16"/>
      <c r="B23" s="16"/>
      <c r="C23" s="16"/>
      <c r="D23" s="18" t="s">
        <v>140</v>
      </c>
      <c r="E23" s="48" t="s">
        <v>15</v>
      </c>
      <c r="F23" s="6" t="s">
        <v>142</v>
      </c>
      <c r="G23" s="6" t="str">
        <f>C5</f>
        <v>STABILE</v>
      </c>
      <c r="H23" s="6" t="str">
        <f>C10</f>
        <v>COMERRO</v>
      </c>
      <c r="I23" s="34">
        <v>12</v>
      </c>
      <c r="J23" s="6" t="s">
        <v>14</v>
      </c>
      <c r="K23" s="34">
        <v>4</v>
      </c>
      <c r="L23" s="34">
        <v>11</v>
      </c>
      <c r="M23" s="6" t="s">
        <v>14</v>
      </c>
      <c r="N23" s="34">
        <v>2</v>
      </c>
      <c r="O23" s="34"/>
      <c r="P23" s="6" t="s">
        <v>14</v>
      </c>
      <c r="Q23" s="34"/>
      <c r="R23" s="6">
        <f t="shared" si="15"/>
        <v>4</v>
      </c>
      <c r="S23" s="6" t="s">
        <v>14</v>
      </c>
      <c r="T23" s="6">
        <f t="shared" si="16"/>
        <v>0</v>
      </c>
      <c r="U23" s="6">
        <f t="shared" si="17"/>
        <v>1</v>
      </c>
      <c r="V23" s="14"/>
      <c r="W23" s="14"/>
      <c r="X23" s="14"/>
      <c r="Y23" s="14"/>
      <c r="Z23" s="14"/>
      <c r="AA23" s="14"/>
    </row>
    <row r="24" spans="1:27" ht="15.75">
      <c r="A24" s="16"/>
      <c r="B24" s="16"/>
      <c r="C24" s="16"/>
      <c r="D24" s="18" t="s">
        <v>140</v>
      </c>
      <c r="E24" s="48" t="s">
        <v>16</v>
      </c>
      <c r="F24" s="6" t="s">
        <v>143</v>
      </c>
      <c r="G24" s="6" t="str">
        <f>C6</f>
        <v>CORAGGIA</v>
      </c>
      <c r="H24" s="6" t="str">
        <f>C9</f>
        <v>CIPRIANI</v>
      </c>
      <c r="I24" s="34">
        <v>7</v>
      </c>
      <c r="J24" s="6" t="s">
        <v>14</v>
      </c>
      <c r="K24" s="34">
        <v>11</v>
      </c>
      <c r="L24" s="34">
        <v>11</v>
      </c>
      <c r="M24" s="6" t="s">
        <v>14</v>
      </c>
      <c r="N24" s="34">
        <v>2</v>
      </c>
      <c r="O24" s="34">
        <v>8</v>
      </c>
      <c r="P24" s="6" t="s">
        <v>14</v>
      </c>
      <c r="Q24" s="34">
        <v>11</v>
      </c>
      <c r="R24" s="6">
        <f t="shared" si="15"/>
        <v>1</v>
      </c>
      <c r="S24" s="6" t="s">
        <v>14</v>
      </c>
      <c r="T24" s="6">
        <f t="shared" si="16"/>
        <v>3</v>
      </c>
      <c r="U24" s="6">
        <f t="shared" si="17"/>
        <v>1</v>
      </c>
      <c r="V24" s="14"/>
      <c r="W24" s="14"/>
      <c r="X24" s="14"/>
      <c r="Y24" s="14"/>
      <c r="Z24" s="14"/>
      <c r="AA24" s="14"/>
    </row>
    <row r="25" spans="1:27" ht="15.75">
      <c r="A25" s="16"/>
      <c r="B25" s="16"/>
      <c r="C25" s="16"/>
      <c r="D25" s="18" t="s">
        <v>140</v>
      </c>
      <c r="E25" s="48" t="s">
        <v>17</v>
      </c>
      <c r="F25" s="6" t="s">
        <v>112</v>
      </c>
      <c r="G25" s="6" t="str">
        <f>C7</f>
        <v>PUNZO</v>
      </c>
      <c r="H25" s="6" t="str">
        <f>C8</f>
        <v>MANGIA</v>
      </c>
      <c r="I25" s="34">
        <v>8</v>
      </c>
      <c r="J25" s="6" t="s">
        <v>14</v>
      </c>
      <c r="K25" s="34">
        <v>11</v>
      </c>
      <c r="L25" s="34">
        <v>12</v>
      </c>
      <c r="M25" s="6" t="s">
        <v>14</v>
      </c>
      <c r="N25" s="34">
        <v>4</v>
      </c>
      <c r="O25" s="34">
        <v>6</v>
      </c>
      <c r="P25" s="6" t="s">
        <v>14</v>
      </c>
      <c r="Q25" s="34">
        <v>11</v>
      </c>
      <c r="R25" s="6">
        <f t="shared" si="15"/>
        <v>1</v>
      </c>
      <c r="S25" s="6" t="s">
        <v>14</v>
      </c>
      <c r="T25" s="6">
        <f t="shared" si="16"/>
        <v>3</v>
      </c>
      <c r="U25" s="6">
        <f t="shared" si="17"/>
        <v>1</v>
      </c>
      <c r="V25" s="14"/>
      <c r="W25" s="14"/>
      <c r="X25" s="14"/>
      <c r="Y25" s="14"/>
      <c r="Z25" s="14"/>
      <c r="AA25" s="14"/>
    </row>
    <row r="26" spans="1:27" ht="15.75">
      <c r="A26" s="16"/>
      <c r="B26" s="16"/>
      <c r="C26" s="16"/>
      <c r="D26" s="18" t="s">
        <v>140</v>
      </c>
      <c r="E26" s="48" t="s">
        <v>16</v>
      </c>
      <c r="F26" s="6" t="s">
        <v>111</v>
      </c>
      <c r="G26" s="6" t="str">
        <f>C4</f>
        <v>SARLI</v>
      </c>
      <c r="H26" s="6" t="str">
        <f>C10</f>
        <v>COMERRO</v>
      </c>
      <c r="I26" s="34">
        <v>12</v>
      </c>
      <c r="J26" s="6" t="s">
        <v>14</v>
      </c>
      <c r="K26" s="34">
        <v>4</v>
      </c>
      <c r="L26" s="34">
        <v>12</v>
      </c>
      <c r="M26" s="6" t="s">
        <v>14</v>
      </c>
      <c r="N26" s="34">
        <v>0</v>
      </c>
      <c r="O26" s="34"/>
      <c r="P26" s="6" t="s">
        <v>14</v>
      </c>
      <c r="Q26" s="34"/>
      <c r="R26" s="6">
        <f t="shared" si="15"/>
        <v>4</v>
      </c>
      <c r="S26" s="6" t="s">
        <v>14</v>
      </c>
      <c r="T26" s="6">
        <f t="shared" si="16"/>
        <v>0</v>
      </c>
      <c r="U26" s="6">
        <f t="shared" si="17"/>
        <v>1</v>
      </c>
      <c r="V26" s="14"/>
      <c r="W26" s="14"/>
      <c r="X26" s="14"/>
      <c r="Y26" s="14"/>
      <c r="Z26" s="14"/>
      <c r="AA26" s="14"/>
    </row>
    <row r="27" spans="1:27" ht="15.75">
      <c r="A27" s="16"/>
      <c r="B27" s="16"/>
      <c r="C27" s="16"/>
      <c r="D27" s="18" t="s">
        <v>140</v>
      </c>
      <c r="E27" s="48" t="s">
        <v>17</v>
      </c>
      <c r="F27" s="6" t="s">
        <v>144</v>
      </c>
      <c r="G27" s="6" t="str">
        <f>C5</f>
        <v>STABILE</v>
      </c>
      <c r="H27" s="6" t="str">
        <f>C9</f>
        <v>CIPRIANI</v>
      </c>
      <c r="I27" s="34">
        <v>11</v>
      </c>
      <c r="J27" s="6" t="s">
        <v>14</v>
      </c>
      <c r="K27" s="34">
        <v>6</v>
      </c>
      <c r="L27" s="34">
        <v>11</v>
      </c>
      <c r="M27" s="6" t="s">
        <v>14</v>
      </c>
      <c r="N27" s="34">
        <v>6</v>
      </c>
      <c r="O27" s="34"/>
      <c r="P27" s="6" t="s">
        <v>14</v>
      </c>
      <c r="Q27" s="34"/>
      <c r="R27" s="6">
        <f t="shared" si="15"/>
        <v>4</v>
      </c>
      <c r="S27" s="6" t="s">
        <v>14</v>
      </c>
      <c r="T27" s="6">
        <f t="shared" si="16"/>
        <v>0</v>
      </c>
      <c r="U27" s="6">
        <f t="shared" si="17"/>
        <v>1</v>
      </c>
      <c r="V27" s="14"/>
      <c r="W27" s="14"/>
      <c r="X27" s="14"/>
      <c r="Y27" s="14"/>
      <c r="Z27" s="14"/>
      <c r="AA27" s="14"/>
    </row>
    <row r="28" spans="1:27" ht="15.75">
      <c r="A28" s="16"/>
      <c r="B28" s="16"/>
      <c r="C28" s="16"/>
      <c r="D28" s="18" t="s">
        <v>140</v>
      </c>
      <c r="E28" s="48" t="s">
        <v>18</v>
      </c>
      <c r="F28" s="6" t="s">
        <v>114</v>
      </c>
      <c r="G28" s="6" t="str">
        <f>C6</f>
        <v>CORAGGIA</v>
      </c>
      <c r="H28" s="6" t="str">
        <f>C8</f>
        <v>MANGIA</v>
      </c>
      <c r="I28" s="34">
        <v>12</v>
      </c>
      <c r="J28" s="6" t="s">
        <v>14</v>
      </c>
      <c r="K28" s="34">
        <v>2</v>
      </c>
      <c r="L28" s="34">
        <v>11</v>
      </c>
      <c r="M28" s="6" t="s">
        <v>14</v>
      </c>
      <c r="N28" s="34">
        <v>5</v>
      </c>
      <c r="O28" s="34"/>
      <c r="P28" s="6" t="s">
        <v>14</v>
      </c>
      <c r="Q28" s="34"/>
      <c r="R28" s="6">
        <f t="shared" si="15"/>
        <v>4</v>
      </c>
      <c r="S28" s="6" t="s">
        <v>14</v>
      </c>
      <c r="T28" s="6">
        <f t="shared" si="16"/>
        <v>0</v>
      </c>
      <c r="U28" s="6">
        <f t="shared" si="17"/>
        <v>1</v>
      </c>
      <c r="V28" s="14"/>
      <c r="W28" s="14"/>
      <c r="X28" s="14"/>
      <c r="Y28" s="14"/>
      <c r="Z28" s="14"/>
      <c r="AA28" s="14"/>
    </row>
    <row r="29" spans="1:27" ht="15.75">
      <c r="A29" s="16"/>
      <c r="B29" s="16"/>
      <c r="C29" s="16"/>
      <c r="D29" s="18" t="s">
        <v>140</v>
      </c>
      <c r="E29" s="48" t="s">
        <v>15</v>
      </c>
      <c r="F29" s="6" t="s">
        <v>115</v>
      </c>
      <c r="G29" s="6" t="str">
        <f>C7</f>
        <v>PUNZO</v>
      </c>
      <c r="H29" s="6" t="str">
        <f>C11</f>
        <v>VALENA</v>
      </c>
      <c r="I29" s="34">
        <v>11</v>
      </c>
      <c r="J29" s="6" t="s">
        <v>14</v>
      </c>
      <c r="K29" s="34">
        <v>5</v>
      </c>
      <c r="L29" s="34">
        <v>11</v>
      </c>
      <c r="M29" s="6" t="s">
        <v>14</v>
      </c>
      <c r="N29" s="34">
        <v>9</v>
      </c>
      <c r="O29" s="34"/>
      <c r="P29" s="6" t="s">
        <v>14</v>
      </c>
      <c r="Q29" s="34"/>
      <c r="R29" s="6">
        <f t="shared" si="15"/>
        <v>4</v>
      </c>
      <c r="S29" s="6" t="s">
        <v>14</v>
      </c>
      <c r="T29" s="6">
        <f t="shared" si="16"/>
        <v>0</v>
      </c>
      <c r="U29" s="6">
        <f t="shared" si="17"/>
        <v>1</v>
      </c>
      <c r="V29" s="31"/>
      <c r="W29" s="31"/>
      <c r="X29" s="31"/>
      <c r="Y29" s="31"/>
      <c r="Z29" s="31"/>
      <c r="AA29" s="31"/>
    </row>
    <row r="30" spans="1:27" ht="15.75">
      <c r="A30" s="16"/>
      <c r="B30" s="16"/>
      <c r="C30" s="16"/>
      <c r="D30" s="18" t="s">
        <v>140</v>
      </c>
      <c r="E30" s="48" t="s">
        <v>15</v>
      </c>
      <c r="F30" s="6" t="s">
        <v>116</v>
      </c>
      <c r="G30" s="6" t="str">
        <f>C4</f>
        <v>SARLI</v>
      </c>
      <c r="H30" s="6" t="str">
        <f>C9</f>
        <v>CIPRIANI</v>
      </c>
      <c r="I30" s="34">
        <v>11</v>
      </c>
      <c r="J30" s="6" t="s">
        <v>14</v>
      </c>
      <c r="K30" s="34">
        <v>9</v>
      </c>
      <c r="L30" s="34">
        <v>12</v>
      </c>
      <c r="M30" s="6" t="s">
        <v>14</v>
      </c>
      <c r="N30" s="34">
        <v>5</v>
      </c>
      <c r="O30" s="34"/>
      <c r="P30" s="6" t="s">
        <v>14</v>
      </c>
      <c r="Q30" s="34"/>
      <c r="R30" s="6">
        <f t="shared" si="15"/>
        <v>4</v>
      </c>
      <c r="S30" s="6" t="s">
        <v>14</v>
      </c>
      <c r="T30" s="6">
        <f t="shared" si="16"/>
        <v>0</v>
      </c>
      <c r="U30" s="6">
        <f t="shared" si="17"/>
        <v>1</v>
      </c>
      <c r="V30" s="31"/>
      <c r="W30" s="31"/>
      <c r="X30" s="31"/>
      <c r="Y30" s="31"/>
      <c r="Z30" s="31"/>
      <c r="AA30" s="31"/>
    </row>
    <row r="31" spans="1:27" ht="15.75">
      <c r="A31" s="16"/>
      <c r="B31" s="16"/>
      <c r="C31" s="16"/>
      <c r="D31" s="18" t="s">
        <v>140</v>
      </c>
      <c r="E31" s="48" t="s">
        <v>16</v>
      </c>
      <c r="F31" s="6" t="s">
        <v>117</v>
      </c>
      <c r="G31" s="6" t="str">
        <f>C5</f>
        <v>STABILE</v>
      </c>
      <c r="H31" s="6" t="str">
        <f>C8</f>
        <v>MANGIA</v>
      </c>
      <c r="I31" s="34">
        <v>11</v>
      </c>
      <c r="J31" s="6" t="s">
        <v>14</v>
      </c>
      <c r="K31" s="34">
        <v>3</v>
      </c>
      <c r="L31" s="34">
        <v>10</v>
      </c>
      <c r="M31" s="6" t="s">
        <v>14</v>
      </c>
      <c r="N31" s="34">
        <v>13</v>
      </c>
      <c r="O31" s="34">
        <v>12</v>
      </c>
      <c r="P31" s="6" t="s">
        <v>14</v>
      </c>
      <c r="Q31" s="34">
        <v>4</v>
      </c>
      <c r="R31" s="6">
        <f t="shared" si="15"/>
        <v>3</v>
      </c>
      <c r="S31" s="6" t="s">
        <v>14</v>
      </c>
      <c r="T31" s="6">
        <f t="shared" si="16"/>
        <v>1</v>
      </c>
      <c r="U31" s="6">
        <f t="shared" si="17"/>
        <v>1</v>
      </c>
      <c r="V31" s="31"/>
      <c r="W31" s="31"/>
      <c r="X31" s="31"/>
      <c r="Y31" s="31"/>
      <c r="Z31" s="31"/>
      <c r="AA31" s="31"/>
    </row>
    <row r="32" spans="1:27" ht="15.75">
      <c r="A32" s="16"/>
      <c r="B32" s="16"/>
      <c r="C32" s="16"/>
      <c r="D32" s="18" t="s">
        <v>140</v>
      </c>
      <c r="E32" s="18">
        <v>3</v>
      </c>
      <c r="F32" s="6" t="s">
        <v>118</v>
      </c>
      <c r="G32" s="6" t="str">
        <f>C6</f>
        <v>CORAGGIA</v>
      </c>
      <c r="H32" s="6" t="str">
        <f>C11</f>
        <v>VALENA</v>
      </c>
      <c r="I32" s="34">
        <v>13</v>
      </c>
      <c r="J32" s="6" t="s">
        <v>14</v>
      </c>
      <c r="K32" s="34">
        <v>11</v>
      </c>
      <c r="L32" s="34">
        <v>11</v>
      </c>
      <c r="M32" s="6" t="s">
        <v>14</v>
      </c>
      <c r="N32" s="34">
        <v>2</v>
      </c>
      <c r="O32" s="34"/>
      <c r="P32" s="6" t="s">
        <v>14</v>
      </c>
      <c r="Q32" s="34"/>
      <c r="R32" s="6">
        <f t="shared" si="15"/>
        <v>4</v>
      </c>
      <c r="S32" s="6" t="s">
        <v>14</v>
      </c>
      <c r="T32" s="6">
        <f t="shared" si="16"/>
        <v>0</v>
      </c>
      <c r="U32" s="6">
        <f t="shared" si="17"/>
        <v>1</v>
      </c>
      <c r="V32" s="16"/>
      <c r="W32" s="16"/>
      <c r="X32" s="16"/>
      <c r="Y32" s="16"/>
      <c r="Z32" s="16"/>
      <c r="AA32" s="16"/>
    </row>
    <row r="33" spans="1:27" ht="15.75">
      <c r="A33" s="16"/>
      <c r="B33" s="16"/>
      <c r="C33" s="16"/>
      <c r="D33" s="18" t="s">
        <v>140</v>
      </c>
      <c r="E33" s="18">
        <v>4</v>
      </c>
      <c r="F33" s="6" t="s">
        <v>145</v>
      </c>
      <c r="G33" s="6" t="str">
        <f>C7</f>
        <v>PUNZO</v>
      </c>
      <c r="H33" s="6" t="str">
        <f>C10</f>
        <v>COMERRO</v>
      </c>
      <c r="I33" s="34">
        <v>4</v>
      </c>
      <c r="J33" s="6" t="s">
        <v>14</v>
      </c>
      <c r="K33" s="34">
        <v>12</v>
      </c>
      <c r="L33" s="34">
        <v>7</v>
      </c>
      <c r="M33" s="6" t="s">
        <v>14</v>
      </c>
      <c r="N33" s="34">
        <v>11</v>
      </c>
      <c r="O33" s="34"/>
      <c r="P33" s="6" t="s">
        <v>14</v>
      </c>
      <c r="Q33" s="34"/>
      <c r="R33" s="6">
        <f t="shared" si="15"/>
        <v>0</v>
      </c>
      <c r="S33" s="6" t="s">
        <v>14</v>
      </c>
      <c r="T33" s="6">
        <f t="shared" si="16"/>
        <v>4</v>
      </c>
      <c r="U33" s="6">
        <f t="shared" si="17"/>
        <v>1</v>
      </c>
      <c r="V33" s="16"/>
      <c r="W33" s="16"/>
      <c r="X33" s="16"/>
      <c r="Y33" s="16"/>
      <c r="Z33" s="16"/>
      <c r="AA33" s="16"/>
    </row>
    <row r="34" spans="1:27" ht="15.75">
      <c r="A34" s="16"/>
      <c r="B34" s="16"/>
      <c r="C34" s="16"/>
      <c r="D34" s="18" t="s">
        <v>120</v>
      </c>
      <c r="E34" s="18">
        <v>1</v>
      </c>
      <c r="F34" s="6" t="s">
        <v>137</v>
      </c>
      <c r="G34" s="6" t="str">
        <f>C4</f>
        <v>SARLI</v>
      </c>
      <c r="H34" s="6" t="str">
        <f>C8</f>
        <v>MANGIA</v>
      </c>
      <c r="I34" s="34">
        <v>12</v>
      </c>
      <c r="J34" s="6" t="s">
        <v>14</v>
      </c>
      <c r="K34" s="34">
        <v>7</v>
      </c>
      <c r="L34" s="34">
        <v>12</v>
      </c>
      <c r="M34" s="6" t="s">
        <v>14</v>
      </c>
      <c r="N34" s="34">
        <v>10</v>
      </c>
      <c r="O34" s="34"/>
      <c r="P34" s="6" t="s">
        <v>14</v>
      </c>
      <c r="Q34" s="34"/>
      <c r="R34" s="6">
        <f t="shared" si="15"/>
        <v>4</v>
      </c>
      <c r="S34" s="6" t="s">
        <v>14</v>
      </c>
      <c r="T34" s="6">
        <f t="shared" si="16"/>
        <v>0</v>
      </c>
      <c r="U34" s="6">
        <f t="shared" si="17"/>
        <v>1</v>
      </c>
      <c r="V34" s="16"/>
      <c r="W34" s="16"/>
      <c r="X34" s="16"/>
      <c r="Y34" s="16"/>
      <c r="Z34" s="16"/>
      <c r="AA34" s="16"/>
    </row>
    <row r="35" spans="1:27" ht="15.75">
      <c r="A35" s="16"/>
      <c r="B35" s="16"/>
      <c r="C35" s="16"/>
      <c r="D35" s="18" t="s">
        <v>120</v>
      </c>
      <c r="E35" s="18">
        <v>2</v>
      </c>
      <c r="F35" s="6" t="s">
        <v>138</v>
      </c>
      <c r="G35" s="6" t="str">
        <f>C5</f>
        <v>STABILE</v>
      </c>
      <c r="H35" s="6" t="str">
        <f>C11</f>
        <v>VALENA</v>
      </c>
      <c r="I35" s="34">
        <v>12</v>
      </c>
      <c r="J35" s="6" t="s">
        <v>14</v>
      </c>
      <c r="K35" s="34">
        <v>3</v>
      </c>
      <c r="L35" s="34">
        <v>12</v>
      </c>
      <c r="M35" s="6" t="s">
        <v>14</v>
      </c>
      <c r="N35" s="34">
        <v>2</v>
      </c>
      <c r="O35" s="34"/>
      <c r="P35" s="6" t="s">
        <v>14</v>
      </c>
      <c r="Q35" s="34"/>
      <c r="R35" s="6">
        <f t="shared" si="15"/>
        <v>4</v>
      </c>
      <c r="S35" s="6" t="s">
        <v>14</v>
      </c>
      <c r="T35" s="6">
        <f t="shared" si="16"/>
        <v>0</v>
      </c>
      <c r="U35" s="6">
        <f t="shared" si="17"/>
        <v>1</v>
      </c>
      <c r="V35" s="16"/>
      <c r="W35" s="16"/>
      <c r="X35" s="16"/>
      <c r="Y35" s="16"/>
      <c r="Z35" s="16"/>
      <c r="AA35" s="16"/>
    </row>
    <row r="36" spans="1:27" ht="15.75">
      <c r="A36" s="16"/>
      <c r="B36" s="16"/>
      <c r="C36" s="16"/>
      <c r="D36" s="18" t="s">
        <v>120</v>
      </c>
      <c r="E36" s="48" t="s">
        <v>17</v>
      </c>
      <c r="F36" s="6" t="s">
        <v>139</v>
      </c>
      <c r="G36" s="6" t="str">
        <f>C6</f>
        <v>CORAGGIA</v>
      </c>
      <c r="H36" s="6" t="str">
        <f>C10</f>
        <v>COMERRO</v>
      </c>
      <c r="I36" s="34">
        <v>11</v>
      </c>
      <c r="J36" s="6" t="s">
        <v>14</v>
      </c>
      <c r="K36" s="34">
        <v>3</v>
      </c>
      <c r="L36" s="34">
        <v>12</v>
      </c>
      <c r="M36" s="6" t="s">
        <v>14</v>
      </c>
      <c r="N36" s="34">
        <v>2</v>
      </c>
      <c r="O36" s="34"/>
      <c r="P36" s="6" t="s">
        <v>14</v>
      </c>
      <c r="Q36" s="34"/>
      <c r="R36" s="6">
        <f t="shared" si="15"/>
        <v>4</v>
      </c>
      <c r="S36" s="6" t="s">
        <v>14</v>
      </c>
      <c r="T36" s="6">
        <f t="shared" si="16"/>
        <v>0</v>
      </c>
      <c r="U36" s="6">
        <f t="shared" si="17"/>
        <v>1</v>
      </c>
      <c r="V36" s="16"/>
      <c r="W36" s="16"/>
      <c r="X36" s="16"/>
      <c r="Y36" s="16"/>
      <c r="Z36" s="16"/>
      <c r="AA36" s="16"/>
    </row>
    <row r="37" spans="1:27" ht="15.75">
      <c r="A37" s="16"/>
      <c r="B37" s="16"/>
      <c r="C37" s="16"/>
      <c r="D37" s="18" t="s">
        <v>120</v>
      </c>
      <c r="E37" s="48" t="s">
        <v>18</v>
      </c>
      <c r="F37" s="6" t="s">
        <v>121</v>
      </c>
      <c r="G37" s="6" t="str">
        <f>C7</f>
        <v>PUNZO</v>
      </c>
      <c r="H37" s="6" t="str">
        <f>C9</f>
        <v>CIPRIANI</v>
      </c>
      <c r="I37" s="34">
        <v>5</v>
      </c>
      <c r="J37" s="6" t="s">
        <v>14</v>
      </c>
      <c r="K37" s="34">
        <v>12</v>
      </c>
      <c r="L37" s="34">
        <v>3</v>
      </c>
      <c r="M37" s="6" t="s">
        <v>14</v>
      </c>
      <c r="N37" s="34">
        <v>12</v>
      </c>
      <c r="O37" s="34"/>
      <c r="P37" s="6" t="s">
        <v>14</v>
      </c>
      <c r="Q37" s="34"/>
      <c r="R37" s="6">
        <f t="shared" si="15"/>
        <v>0</v>
      </c>
      <c r="S37" s="6" t="s">
        <v>14</v>
      </c>
      <c r="T37" s="6">
        <f t="shared" si="16"/>
        <v>4</v>
      </c>
      <c r="U37" s="6">
        <f t="shared" si="17"/>
        <v>1</v>
      </c>
      <c r="V37" s="16"/>
      <c r="W37" s="16"/>
      <c r="X37" s="16"/>
      <c r="Y37" s="16"/>
      <c r="Z37" s="16"/>
      <c r="AA37" s="16"/>
    </row>
  </sheetData>
  <mergeCells count="16">
    <mergeCell ref="D20:U20"/>
    <mergeCell ref="I21:K21"/>
    <mergeCell ref="L21:N21"/>
    <mergeCell ref="O21:Q21"/>
    <mergeCell ref="R21:T21"/>
    <mergeCell ref="V12:AA12"/>
    <mergeCell ref="I3:K3"/>
    <mergeCell ref="L3:N3"/>
    <mergeCell ref="O3:Q3"/>
    <mergeCell ref="R3:T3"/>
    <mergeCell ref="A1:C1"/>
    <mergeCell ref="A2:C2"/>
    <mergeCell ref="V1:AA1"/>
    <mergeCell ref="V2:AA2"/>
    <mergeCell ref="D1:U1"/>
    <mergeCell ref="D2:U2"/>
  </mergeCells>
  <printOptions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D19" sqref="D19"/>
    </sheetView>
  </sheetViews>
  <sheetFormatPr defaultColWidth="9.140625" defaultRowHeight="12.75"/>
  <cols>
    <col min="1" max="1" width="3.7109375" style="0" customWidth="1"/>
    <col min="2" max="2" width="36.7109375" style="0" customWidth="1"/>
    <col min="3" max="3" width="5.7109375" style="0" customWidth="1"/>
    <col min="4" max="4" width="36.7109375" style="0" customWidth="1"/>
    <col min="5" max="5" width="5.7109375" style="0" customWidth="1"/>
  </cols>
  <sheetData>
    <row r="1" spans="1:6" ht="15.75">
      <c r="A1" s="66" t="s">
        <v>107</v>
      </c>
      <c r="B1" s="67"/>
      <c r="C1" s="67"/>
      <c r="D1" s="67"/>
      <c r="E1" s="68"/>
      <c r="F1" s="1"/>
    </row>
    <row r="2" spans="1:5" ht="15.75">
      <c r="A2" s="61" t="s">
        <v>157</v>
      </c>
      <c r="B2" s="62"/>
      <c r="C2" s="62"/>
      <c r="D2" s="62"/>
      <c r="E2" s="63"/>
    </row>
    <row r="3" spans="1:5" ht="15.75">
      <c r="A3" s="18" t="s">
        <v>8</v>
      </c>
      <c r="B3" s="18" t="s">
        <v>41</v>
      </c>
      <c r="C3" s="18" t="s">
        <v>152</v>
      </c>
      <c r="D3" s="18" t="s">
        <v>42</v>
      </c>
      <c r="E3" s="18" t="s">
        <v>152</v>
      </c>
    </row>
    <row r="4" spans="1:5" ht="15.75">
      <c r="A4" s="48" t="s">
        <v>0</v>
      </c>
      <c r="B4" s="34" t="s">
        <v>104</v>
      </c>
      <c r="C4" s="34">
        <v>26</v>
      </c>
      <c r="D4" s="34" t="s">
        <v>79</v>
      </c>
      <c r="E4" s="34">
        <v>26</v>
      </c>
    </row>
    <row r="5" spans="1:5" ht="15.75">
      <c r="A5" s="48" t="s">
        <v>1</v>
      </c>
      <c r="B5" s="34" t="s">
        <v>102</v>
      </c>
      <c r="C5" s="34">
        <v>20</v>
      </c>
      <c r="D5" s="34" t="s">
        <v>82</v>
      </c>
      <c r="E5" s="34">
        <v>21</v>
      </c>
    </row>
    <row r="6" spans="1:5" ht="15.75">
      <c r="A6" s="48" t="s">
        <v>2</v>
      </c>
      <c r="B6" s="34" t="s">
        <v>98</v>
      </c>
      <c r="C6" s="34">
        <v>18</v>
      </c>
      <c r="D6" s="34" t="s">
        <v>81</v>
      </c>
      <c r="E6" s="34">
        <v>20</v>
      </c>
    </row>
    <row r="7" spans="1:5" ht="15.75">
      <c r="A7" s="48" t="s">
        <v>3</v>
      </c>
      <c r="B7" s="34" t="s">
        <v>95</v>
      </c>
      <c r="C7" s="34">
        <v>16</v>
      </c>
      <c r="D7" s="34" t="s">
        <v>87</v>
      </c>
      <c r="E7" s="34">
        <v>15</v>
      </c>
    </row>
    <row r="8" spans="1:5" ht="15.75">
      <c r="A8" s="48" t="s">
        <v>4</v>
      </c>
      <c r="B8" s="34" t="s">
        <v>105</v>
      </c>
      <c r="C8" s="34">
        <v>14</v>
      </c>
      <c r="D8" s="34" t="s">
        <v>88</v>
      </c>
      <c r="E8" s="34">
        <v>13</v>
      </c>
    </row>
    <row r="9" spans="1:5" ht="15.75">
      <c r="A9" s="48" t="s">
        <v>5</v>
      </c>
      <c r="B9" s="34" t="s">
        <v>103</v>
      </c>
      <c r="C9" s="34">
        <v>9</v>
      </c>
      <c r="D9" s="34" t="s">
        <v>89</v>
      </c>
      <c r="E9" s="34">
        <v>11</v>
      </c>
    </row>
    <row r="10" spans="1:5" ht="15.75">
      <c r="A10" s="48" t="s">
        <v>6</v>
      </c>
      <c r="B10" s="34" t="s">
        <v>97</v>
      </c>
      <c r="C10" s="34">
        <v>9</v>
      </c>
      <c r="D10" s="34" t="s">
        <v>84</v>
      </c>
      <c r="E10" s="34">
        <v>6</v>
      </c>
    </row>
    <row r="11" spans="1:5" ht="15.75">
      <c r="A11" s="48" t="s">
        <v>7</v>
      </c>
      <c r="B11" s="34" t="s">
        <v>164</v>
      </c>
      <c r="C11" s="34">
        <v>0</v>
      </c>
      <c r="D11" s="34" t="s">
        <v>90</v>
      </c>
      <c r="E11" s="34">
        <v>0</v>
      </c>
    </row>
    <row r="12" spans="1:5" ht="15.75">
      <c r="A12" s="2"/>
      <c r="B12" s="1"/>
      <c r="C12" s="1"/>
      <c r="D12" s="1"/>
      <c r="E12" s="1"/>
    </row>
    <row r="13" spans="1:5" ht="15.75">
      <c r="A13" s="2"/>
      <c r="B13" s="1"/>
      <c r="C13" s="1"/>
      <c r="D13" s="1"/>
      <c r="E13" s="1"/>
    </row>
    <row r="14" spans="1:5" ht="15.75">
      <c r="A14" s="1"/>
      <c r="B14" s="56"/>
      <c r="C14" s="56"/>
      <c r="D14" s="56"/>
      <c r="E14" s="56"/>
    </row>
    <row r="15" spans="1:5" ht="15.75">
      <c r="A15" s="1"/>
      <c r="B15" s="56"/>
      <c r="C15" s="56"/>
      <c r="D15" s="56"/>
      <c r="E15" s="56"/>
    </row>
    <row r="16" spans="1:5" ht="15.75">
      <c r="A16" s="1"/>
      <c r="B16" s="56"/>
      <c r="C16" s="56"/>
      <c r="D16" s="56"/>
      <c r="E16" s="56"/>
    </row>
    <row r="17" spans="1:5" ht="15.75">
      <c r="A17" s="1"/>
      <c r="B17" s="56"/>
      <c r="C17" s="56"/>
      <c r="D17" s="56"/>
      <c r="E17" s="56"/>
    </row>
    <row r="18" spans="1:5" ht="15.75">
      <c r="A18" s="1"/>
      <c r="B18" s="56"/>
      <c r="C18" s="56"/>
      <c r="D18" s="56"/>
      <c r="E18" s="56"/>
    </row>
    <row r="19" spans="1:5" ht="15.75">
      <c r="A19" s="1"/>
      <c r="B19" s="56"/>
      <c r="C19" s="56"/>
      <c r="D19" s="56"/>
      <c r="E19" s="56"/>
    </row>
    <row r="20" spans="1:5" ht="15.75">
      <c r="A20" s="1"/>
      <c r="B20" s="56"/>
      <c r="C20" s="56"/>
      <c r="D20" s="56"/>
      <c r="E20" s="56"/>
    </row>
    <row r="21" spans="1:5" ht="15.75">
      <c r="A21" s="1"/>
      <c r="B21" s="56"/>
      <c r="C21" s="56"/>
      <c r="D21" s="56"/>
      <c r="E21" s="56"/>
    </row>
    <row r="22" spans="1:5" ht="15.75">
      <c r="A22" s="1"/>
      <c r="B22" s="1"/>
      <c r="C22" s="1"/>
      <c r="D22" s="1"/>
      <c r="E22" s="1"/>
    </row>
    <row r="23" spans="1:5" ht="15.75">
      <c r="A23" s="1"/>
      <c r="B23" s="1"/>
      <c r="C23" s="1"/>
      <c r="D23" s="1"/>
      <c r="E23" s="1"/>
    </row>
    <row r="24" spans="1:5" ht="15.75">
      <c r="A24" s="1"/>
      <c r="B24" s="1"/>
      <c r="C24" s="1"/>
      <c r="D24" s="1"/>
      <c r="E24" s="1"/>
    </row>
    <row r="25" spans="1:5" ht="15.75">
      <c r="A25" s="1"/>
      <c r="B25" s="1"/>
      <c r="C25" s="1"/>
      <c r="D25" s="1"/>
      <c r="E25" s="1"/>
    </row>
    <row r="26" spans="1:5" ht="15.75">
      <c r="A26" s="1"/>
      <c r="B26" s="1"/>
      <c r="C26" s="1"/>
      <c r="D26" s="1"/>
      <c r="E26" s="1"/>
    </row>
    <row r="27" spans="1:5" ht="15.75">
      <c r="A27" s="1"/>
      <c r="B27" s="1"/>
      <c r="C27" s="1"/>
      <c r="D27" s="1"/>
      <c r="E27" s="1"/>
    </row>
    <row r="28" spans="1:5" ht="15.75">
      <c r="A28" s="1"/>
      <c r="B28" s="1"/>
      <c r="C28" s="1"/>
      <c r="D28" s="1"/>
      <c r="E28" s="1"/>
    </row>
    <row r="29" spans="1:5" ht="15.75">
      <c r="A29" s="1"/>
      <c r="B29" s="1"/>
      <c r="C29" s="1"/>
      <c r="D29" s="1"/>
      <c r="E29" s="1"/>
    </row>
    <row r="30" spans="1:5" ht="15.75">
      <c r="A30" s="1"/>
      <c r="B30" s="1"/>
      <c r="C30" s="1"/>
      <c r="D30" s="1"/>
      <c r="E30" s="1"/>
    </row>
    <row r="31" spans="1:5" ht="15.75">
      <c r="A31" s="1"/>
      <c r="B31" s="1"/>
      <c r="C31" s="1"/>
      <c r="D31" s="1"/>
      <c r="E31" s="1"/>
    </row>
    <row r="32" spans="1:5" ht="15.75">
      <c r="A32" s="1"/>
      <c r="B32" s="1"/>
      <c r="C32" s="1"/>
      <c r="D32" s="1"/>
      <c r="E32" s="1"/>
    </row>
    <row r="33" spans="1:5" ht="15.75">
      <c r="A33" s="1"/>
      <c r="B33" s="1"/>
      <c r="C33" s="1"/>
      <c r="D33" s="1"/>
      <c r="E33" s="1"/>
    </row>
    <row r="34" spans="1:5" ht="15.75">
      <c r="A34" s="1"/>
      <c r="B34" s="1"/>
      <c r="C34" s="1"/>
      <c r="D34" s="1"/>
      <c r="E34" s="1"/>
    </row>
    <row r="35" spans="1:5" ht="15.75">
      <c r="A35" s="1"/>
      <c r="B35" s="1"/>
      <c r="C35" s="1"/>
      <c r="D35" s="1"/>
      <c r="E35" s="1"/>
    </row>
    <row r="36" spans="1:5" ht="15.75">
      <c r="A36" s="1"/>
      <c r="B36" s="1"/>
      <c r="C36" s="1"/>
      <c r="D36" s="1"/>
      <c r="E36" s="1"/>
    </row>
    <row r="37" spans="1:5" ht="15.75">
      <c r="A37" s="1"/>
      <c r="B37" s="1"/>
      <c r="C37" s="1"/>
      <c r="D37" s="1"/>
      <c r="E37" s="1"/>
    </row>
    <row r="38" spans="1:5" ht="15.75">
      <c r="A38" s="1"/>
      <c r="B38" s="1"/>
      <c r="C38" s="1"/>
      <c r="D38" s="1"/>
      <c r="E38" s="1"/>
    </row>
    <row r="39" spans="1:5" ht="15.75">
      <c r="A39" s="1"/>
      <c r="B39" s="1"/>
      <c r="C39" s="1"/>
      <c r="D39" s="1"/>
      <c r="E39" s="1"/>
    </row>
  </sheetData>
  <mergeCells count="2">
    <mergeCell ref="A1:E1"/>
    <mergeCell ref="A2:E2"/>
  </mergeCells>
  <printOptions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2"/>
  <sheetViews>
    <sheetView workbookViewId="0" topLeftCell="H1">
      <selection activeCell="X24" sqref="X24"/>
    </sheetView>
  </sheetViews>
  <sheetFormatPr defaultColWidth="9.140625" defaultRowHeight="12.75"/>
  <cols>
    <col min="1" max="1" width="3.7109375" style="0" customWidth="1"/>
    <col min="2" max="3" width="40.7109375" style="0" customWidth="1"/>
    <col min="5" max="5" width="3.140625" style="0" customWidth="1"/>
    <col min="6" max="6" width="11.8515625" style="0" customWidth="1"/>
    <col min="7" max="8" width="17.7109375" style="0" customWidth="1"/>
    <col min="9" max="9" width="3.7109375" style="0" customWidth="1"/>
    <col min="10" max="10" width="1.7109375" style="0" customWidth="1"/>
    <col min="11" max="12" width="3.7109375" style="0" customWidth="1"/>
    <col min="13" max="13" width="1.7109375" style="0" customWidth="1"/>
    <col min="14" max="15" width="3.7109375" style="0" customWidth="1"/>
    <col min="16" max="16" width="1.7109375" style="0" customWidth="1"/>
    <col min="17" max="17" width="3.7109375" style="0" customWidth="1"/>
    <col min="18" max="21" width="0.85546875" style="0" customWidth="1"/>
    <col min="22" max="22" width="19.7109375" style="0" customWidth="1"/>
    <col min="23" max="23" width="11.7109375" style="0" customWidth="1"/>
    <col min="24" max="24" width="13.7109375" style="0" customWidth="1"/>
    <col min="25" max="26" width="12.7109375" style="0" customWidth="1"/>
    <col min="27" max="27" width="15.7109375" style="0" customWidth="1"/>
  </cols>
  <sheetData>
    <row r="1" spans="1:28" ht="15.75">
      <c r="A1" s="70" t="s">
        <v>107</v>
      </c>
      <c r="B1" s="59"/>
      <c r="C1" s="60"/>
      <c r="D1" s="70" t="s">
        <v>107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  <c r="V1" s="70" t="s">
        <v>107</v>
      </c>
      <c r="W1" s="59"/>
      <c r="X1" s="59"/>
      <c r="Y1" s="59"/>
      <c r="Z1" s="59"/>
      <c r="AA1" s="60"/>
      <c r="AB1" s="16"/>
    </row>
    <row r="2" spans="1:28" ht="15.75">
      <c r="A2" s="70" t="s">
        <v>60</v>
      </c>
      <c r="B2" s="59"/>
      <c r="C2" s="60"/>
      <c r="D2" s="70" t="s">
        <v>28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  <c r="V2" s="70" t="s">
        <v>30</v>
      </c>
      <c r="W2" s="59"/>
      <c r="X2" s="59"/>
      <c r="Y2" s="59"/>
      <c r="Z2" s="59"/>
      <c r="AA2" s="60"/>
      <c r="AB2" s="16"/>
    </row>
    <row r="3" spans="1:28" ht="15.75">
      <c r="A3" s="6" t="s">
        <v>8</v>
      </c>
      <c r="B3" s="6" t="s">
        <v>58</v>
      </c>
      <c r="C3" s="6" t="s">
        <v>59</v>
      </c>
      <c r="D3" s="6" t="s">
        <v>108</v>
      </c>
      <c r="E3" s="6" t="s">
        <v>147</v>
      </c>
      <c r="F3" s="6" t="s">
        <v>109</v>
      </c>
      <c r="G3" s="6" t="s">
        <v>9</v>
      </c>
      <c r="H3" s="6" t="s">
        <v>9</v>
      </c>
      <c r="I3" s="69" t="s">
        <v>10</v>
      </c>
      <c r="J3" s="69"/>
      <c r="K3" s="69"/>
      <c r="L3" s="69" t="s">
        <v>11</v>
      </c>
      <c r="M3" s="69"/>
      <c r="N3" s="69"/>
      <c r="O3" s="69" t="s">
        <v>12</v>
      </c>
      <c r="P3" s="69"/>
      <c r="Q3" s="69"/>
      <c r="R3" s="69" t="s">
        <v>13</v>
      </c>
      <c r="S3" s="69"/>
      <c r="T3" s="69"/>
      <c r="U3" s="6"/>
      <c r="V3" s="6" t="s">
        <v>9</v>
      </c>
      <c r="W3" s="6" t="s">
        <v>13</v>
      </c>
      <c r="X3" s="6" t="s">
        <v>20</v>
      </c>
      <c r="Y3" s="6" t="s">
        <v>21</v>
      </c>
      <c r="Z3" s="6" t="s">
        <v>22</v>
      </c>
      <c r="AA3" s="6" t="s">
        <v>23</v>
      </c>
      <c r="AB3" s="16"/>
    </row>
    <row r="4" spans="1:28" ht="15.75">
      <c r="A4" s="36" t="s">
        <v>0</v>
      </c>
      <c r="B4" s="28" t="str">
        <f>'Risultati 2° girone'!B4</f>
        <v>SCARSO</v>
      </c>
      <c r="C4" s="37" t="str">
        <f>'Risultati 2° girone'!D4</f>
        <v>MARCATO</v>
      </c>
      <c r="D4" s="6" t="s">
        <v>120</v>
      </c>
      <c r="E4" s="10">
        <v>1</v>
      </c>
      <c r="F4" s="6" t="s">
        <v>122</v>
      </c>
      <c r="G4" s="6" t="str">
        <f>B4</f>
        <v>SCARSO</v>
      </c>
      <c r="H4" s="6" t="str">
        <f>B7</f>
        <v>LEVANTINI</v>
      </c>
      <c r="I4" s="34">
        <v>12</v>
      </c>
      <c r="J4" s="6" t="s">
        <v>14</v>
      </c>
      <c r="K4" s="34">
        <v>5</v>
      </c>
      <c r="L4" s="34">
        <v>10</v>
      </c>
      <c r="M4" s="6" t="s">
        <v>14</v>
      </c>
      <c r="N4" s="34">
        <v>13</v>
      </c>
      <c r="O4" s="34">
        <v>11</v>
      </c>
      <c r="P4" s="6" t="s">
        <v>14</v>
      </c>
      <c r="Q4" s="34">
        <v>7</v>
      </c>
      <c r="R4" s="6">
        <f>IF(I4&gt;K4,2,0)+IF(L4&gt;N4,2,0)+IF(O4=Q4,0,1)+IF(O4&lt;Q4,-2)</f>
        <v>3</v>
      </c>
      <c r="S4" s="6" t="s">
        <v>14</v>
      </c>
      <c r="T4" s="6">
        <f>IF(K4&lt;=I4,0,2)+IF(N4&lt;=L4,0,2)+IF(Q4&gt;O4,1,0)+IF(Q4&lt;O4,-1)</f>
        <v>1</v>
      </c>
      <c r="U4" s="6">
        <f>IF(I4+K4=0,0,1)</f>
        <v>1</v>
      </c>
      <c r="V4" s="42" t="str">
        <f>B4</f>
        <v>SCARSO</v>
      </c>
      <c r="W4" s="6">
        <f>SUMIF(G:G,B4,R:R)+SUMIF(H:H,B4,T:T)</f>
        <v>3</v>
      </c>
      <c r="X4" s="6">
        <f>SUMIF(G:G,B4,U:U)+SUMIF(H:H,B4,U:U)</f>
        <v>1</v>
      </c>
      <c r="Y4" s="6">
        <f>SUMIF(G:G,B4,I:I)+SUMIF(G:G,B4,L:L)+SUMIF(G:G,B4,O:O)+SUMIF(H:H,B4,K:K)+SUMIF(H:H,B4,N:N)+SUMIF(H:H,B4,Q:Q)</f>
        <v>33</v>
      </c>
      <c r="Z4" s="6">
        <f>SUMIF(G:G,B4,K:K)+SUMIF(G:G,B4,N:N)+SUMIF(G:G,B4,Q:Q)+SUMIF(H:H,B4,I:I)+SUMIF(H:H,B4,L:L)+SUMIF(H:H,B4,O:O)</f>
        <v>25</v>
      </c>
      <c r="AA4" s="37">
        <f>Y4-Z4</f>
        <v>8</v>
      </c>
      <c r="AB4" s="16"/>
    </row>
    <row r="5" spans="1:28" ht="15.75">
      <c r="A5" s="38" t="s">
        <v>1</v>
      </c>
      <c r="B5" s="29" t="str">
        <f>'Risultati 2° girone'!B5</f>
        <v>FERRIGNO</v>
      </c>
      <c r="C5" s="39" t="str">
        <f>'Risultati 2° girone'!D5</f>
        <v>BUTTITTA</v>
      </c>
      <c r="D5" s="6" t="s">
        <v>120</v>
      </c>
      <c r="E5" s="10">
        <v>2</v>
      </c>
      <c r="F5" s="6" t="s">
        <v>122</v>
      </c>
      <c r="G5" s="6" t="str">
        <f>B5</f>
        <v>FERRIGNO</v>
      </c>
      <c r="H5" s="6" t="str">
        <f>B6</f>
        <v>DE ROSA</v>
      </c>
      <c r="I5" s="34">
        <v>11</v>
      </c>
      <c r="J5" s="6" t="s">
        <v>14</v>
      </c>
      <c r="K5" s="34">
        <v>0</v>
      </c>
      <c r="L5" s="34">
        <v>8</v>
      </c>
      <c r="M5" s="6" t="s">
        <v>14</v>
      </c>
      <c r="N5" s="34">
        <v>11</v>
      </c>
      <c r="O5" s="34">
        <v>11</v>
      </c>
      <c r="P5" s="6" t="s">
        <v>14</v>
      </c>
      <c r="Q5" s="34">
        <v>5</v>
      </c>
      <c r="R5" s="6">
        <f>IF(I5&gt;K5,2,0)+IF(L5&gt;N5,2,0)+IF(O5=Q5,0,1)+IF(O5&lt;Q5,-2)</f>
        <v>3</v>
      </c>
      <c r="S5" s="6" t="s">
        <v>14</v>
      </c>
      <c r="T5" s="6">
        <f>IF(K5&lt;=I5,0,2)+IF(N5&lt;=L5,0,2)+IF(Q5&gt;O5,1,0)+IF(Q5&lt;O5,-1)</f>
        <v>1</v>
      </c>
      <c r="U5" s="6">
        <f>IF(I5+K5=0,0,1)</f>
        <v>1</v>
      </c>
      <c r="V5" s="6" t="str">
        <f>B5</f>
        <v>FERRIGNO</v>
      </c>
      <c r="W5" s="6">
        <f>SUMIF(G:G,B5,R:R)+SUMIF(H:H,B5,T:T)</f>
        <v>3</v>
      </c>
      <c r="X5" s="6">
        <f>SUMIF(G:G,B5,U:U)+SUMIF(H:H,B5,U:U)</f>
        <v>1</v>
      </c>
      <c r="Y5" s="6">
        <f>SUMIF(G:G,B5,I:I)+SUMIF(G:G,B5,L:L)+SUMIF(G:G,B5,O:O)+SUMIF(H:H,B5,K:K)+SUMIF(H:H,B5,N:N)+SUMIF(H:H,B5,Q:Q)</f>
        <v>30</v>
      </c>
      <c r="Z5" s="6">
        <f>SUMIF(G:G,B5,K:K)+SUMIF(G:G,B5,N:N)+SUMIF(G:G,B5,Q:Q)+SUMIF(H:H,B5,I:I)+SUMIF(H:H,B5,L:L)+SUMIF(H:H,B5,O:O)</f>
        <v>16</v>
      </c>
      <c r="AA5" s="6">
        <f>Y5-Z5</f>
        <v>14</v>
      </c>
      <c r="AB5" s="16"/>
    </row>
    <row r="6" spans="1:28" ht="15.75">
      <c r="A6" s="38" t="s">
        <v>2</v>
      </c>
      <c r="B6" s="29" t="str">
        <f>'Risultati 2° girone'!B6</f>
        <v>DE ROSA</v>
      </c>
      <c r="C6" s="39" t="str">
        <f>'Risultati 2° girone'!D6</f>
        <v>DE FAZIO</v>
      </c>
      <c r="D6" s="70" t="s">
        <v>29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60"/>
      <c r="V6" s="6" t="str">
        <f>B6</f>
        <v>DE ROSA</v>
      </c>
      <c r="W6" s="6">
        <f>SUMIF(G:G,B6,R:R)+SUMIF(H:H,B6,T:T)</f>
        <v>1</v>
      </c>
      <c r="X6" s="6">
        <f>SUMIF(G:G,B6,U:U)+SUMIF(H:H,B6,U:U)</f>
        <v>1</v>
      </c>
      <c r="Y6" s="6">
        <f>SUMIF(G:G,B6,I:I)+SUMIF(G:G,B6,L:L)+SUMIF(G:G,B6,O:O)+SUMIF(H:H,B6,K:K)+SUMIF(H:H,B6,N:N)+SUMIF(H:H,B6,Q:Q)</f>
        <v>16</v>
      </c>
      <c r="Z6" s="6">
        <f>SUMIF(G:G,B6,K:K)+SUMIF(G:G,B6,N:N)+SUMIF(G:G,B6,Q:Q)+SUMIF(H:H,B6,I:I)+SUMIF(H:H,B6,L:L)+SUMIF(H:H,B6,O:O)</f>
        <v>30</v>
      </c>
      <c r="AA6" s="6">
        <f>Y6-Z6</f>
        <v>-14</v>
      </c>
      <c r="AB6" s="16"/>
    </row>
    <row r="7" spans="1:28" ht="15.75">
      <c r="A7" s="40" t="s">
        <v>3</v>
      </c>
      <c r="B7" s="30" t="str">
        <f>'Risultati 2° girone'!B7</f>
        <v>LEVANTINI</v>
      </c>
      <c r="C7" s="41" t="str">
        <f>'Risultati 2° girone'!D7</f>
        <v>BALBO</v>
      </c>
      <c r="D7" s="6" t="s">
        <v>108</v>
      </c>
      <c r="E7" s="6" t="s">
        <v>147</v>
      </c>
      <c r="F7" s="6" t="s">
        <v>109</v>
      </c>
      <c r="G7" s="6" t="s">
        <v>19</v>
      </c>
      <c r="H7" s="6" t="s">
        <v>19</v>
      </c>
      <c r="I7" s="69" t="s">
        <v>10</v>
      </c>
      <c r="J7" s="69"/>
      <c r="K7" s="69"/>
      <c r="L7" s="69" t="s">
        <v>11</v>
      </c>
      <c r="M7" s="69"/>
      <c r="N7" s="69"/>
      <c r="O7" s="69" t="s">
        <v>12</v>
      </c>
      <c r="P7" s="69"/>
      <c r="Q7" s="69"/>
      <c r="R7" s="69" t="s">
        <v>13</v>
      </c>
      <c r="S7" s="69"/>
      <c r="T7" s="69"/>
      <c r="U7" s="6"/>
      <c r="V7" s="43" t="str">
        <f>B7</f>
        <v>LEVANTINI</v>
      </c>
      <c r="W7" s="6">
        <f>SUMIF(G:G,B7,R:R)+SUMIF(H:H,B7,T:T)</f>
        <v>1</v>
      </c>
      <c r="X7" s="6">
        <f>SUMIF(G:G,B7,U:U)+SUMIF(H:H,B7,U:U)</f>
        <v>1</v>
      </c>
      <c r="Y7" s="6">
        <f>SUMIF(G:G,B7,I:I)+SUMIF(G:G,B7,L:L)+SUMIF(G:G,B7,O:O)+SUMIF(H:H,B7,K:K)+SUMIF(H:H,B7,N:N)+SUMIF(H:H,B7,Q:Q)</f>
        <v>25</v>
      </c>
      <c r="Z7" s="6">
        <f>SUMIF(G:G,B7,K:K)+SUMIF(G:G,B7,N:N)+SUMIF(G:G,B7,Q:Q)+SUMIF(H:H,B7,I:I)+SUMIF(H:H,B7,L:L)+SUMIF(H:H,B7,O:O)</f>
        <v>33</v>
      </c>
      <c r="AA7" s="41">
        <f>Y7-Z7</f>
        <v>-8</v>
      </c>
      <c r="AB7" s="16"/>
    </row>
    <row r="8" spans="1:28" ht="15.75">
      <c r="A8" s="14"/>
      <c r="B8" s="14"/>
      <c r="C8" s="14"/>
      <c r="D8" s="6" t="s">
        <v>120</v>
      </c>
      <c r="E8" s="6">
        <v>3</v>
      </c>
      <c r="F8" s="6" t="s">
        <v>122</v>
      </c>
      <c r="G8" s="6" t="str">
        <f>C4</f>
        <v>MARCATO</v>
      </c>
      <c r="H8" s="6" t="str">
        <f>C7</f>
        <v>BALBO</v>
      </c>
      <c r="I8" s="34">
        <v>11</v>
      </c>
      <c r="J8" s="6" t="s">
        <v>14</v>
      </c>
      <c r="K8" s="34">
        <v>4</v>
      </c>
      <c r="L8" s="34">
        <v>11</v>
      </c>
      <c r="M8" s="6" t="s">
        <v>14</v>
      </c>
      <c r="N8" s="34">
        <v>9</v>
      </c>
      <c r="O8" s="34"/>
      <c r="P8" s="6" t="s">
        <v>14</v>
      </c>
      <c r="Q8" s="34"/>
      <c r="R8" s="6">
        <f>IF(I8&gt;K8,2,0)+IF(L8&gt;N8,2,0)+IF(O8=Q8,0,1)+IF(O8&lt;Q8,-2)</f>
        <v>4</v>
      </c>
      <c r="S8" s="6" t="s">
        <v>14</v>
      </c>
      <c r="T8" s="6">
        <f>IF(K8&lt;=I8,0,2)+IF(N8&lt;=L8,0,2)+IF(Q8&gt;O8,1,0)+IF(Q8&lt;O8,-1)</f>
        <v>0</v>
      </c>
      <c r="U8" s="6">
        <f>IF(I8+K8=0,0,1)</f>
        <v>1</v>
      </c>
      <c r="V8" s="70" t="s">
        <v>31</v>
      </c>
      <c r="W8" s="59"/>
      <c r="X8" s="59"/>
      <c r="Y8" s="59"/>
      <c r="Z8" s="59"/>
      <c r="AA8" s="60"/>
      <c r="AB8" s="16"/>
    </row>
    <row r="9" spans="1:28" ht="15.75">
      <c r="A9" s="14"/>
      <c r="B9" s="14"/>
      <c r="C9" s="14"/>
      <c r="D9" s="6" t="s">
        <v>120</v>
      </c>
      <c r="E9" s="6">
        <v>4</v>
      </c>
      <c r="F9" s="6" t="s">
        <v>122</v>
      </c>
      <c r="G9" s="6" t="str">
        <f>C5</f>
        <v>BUTTITTA</v>
      </c>
      <c r="H9" s="6" t="str">
        <f>C6</f>
        <v>DE FAZIO</v>
      </c>
      <c r="I9" s="34">
        <v>11</v>
      </c>
      <c r="J9" s="6" t="s">
        <v>14</v>
      </c>
      <c r="K9" s="34">
        <v>5</v>
      </c>
      <c r="L9" s="34">
        <v>3</v>
      </c>
      <c r="M9" s="6" t="s">
        <v>14</v>
      </c>
      <c r="N9" s="34">
        <v>11</v>
      </c>
      <c r="O9" s="34">
        <v>3</v>
      </c>
      <c r="P9" s="6" t="s">
        <v>14</v>
      </c>
      <c r="Q9" s="34">
        <v>11</v>
      </c>
      <c r="R9" s="6">
        <f>IF(I9&gt;K9,2,0)+IF(L9&gt;N9,2,0)+IF(O9=Q9,0,1)+IF(O9&lt;Q9,-2)</f>
        <v>1</v>
      </c>
      <c r="S9" s="6" t="s">
        <v>14</v>
      </c>
      <c r="T9" s="6">
        <f>IF(K9&lt;=I9,0,2)+IF(N9&lt;=L9,0,2)+IF(Q9&gt;O9,1,0)+IF(Q9&lt;O9,-1)</f>
        <v>3</v>
      </c>
      <c r="U9" s="6">
        <f>IF(I9+K9=0,0,1)</f>
        <v>1</v>
      </c>
      <c r="V9" s="8" t="s">
        <v>19</v>
      </c>
      <c r="W9" s="9" t="s">
        <v>13</v>
      </c>
      <c r="X9" s="9" t="s">
        <v>20</v>
      </c>
      <c r="Y9" s="9" t="s">
        <v>21</v>
      </c>
      <c r="Z9" s="9" t="s">
        <v>22</v>
      </c>
      <c r="AA9" s="10" t="s">
        <v>23</v>
      </c>
      <c r="AB9" s="16"/>
    </row>
    <row r="10" spans="1:28" ht="15.75">
      <c r="A10" s="16"/>
      <c r="B10" s="16"/>
      <c r="C10" s="16"/>
      <c r="D10" s="16"/>
      <c r="E10" s="16"/>
      <c r="F10" s="16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6" t="str">
        <f>C4</f>
        <v>MARCATO</v>
      </c>
      <c r="W10" s="6">
        <f>SUMIF(G:G,C4,R:R)+SUMIF(H:H,C4,T:T)</f>
        <v>4</v>
      </c>
      <c r="X10" s="6">
        <f>SUMIF(G:G,C4,U:U)+SUMIF(H:H,C4,U:U)</f>
        <v>1</v>
      </c>
      <c r="Y10" s="6">
        <f>SUMIF(G:G,C4,I:I)+SUMIF(G:G,C4,L:L)+SUMIF(G:G,C4,O:O)+SUMIF(H:H,C4,K:K)+SUMIF(H:H,C4,N:N)+SUMIF(H:H,C4,Q:Q)</f>
        <v>22</v>
      </c>
      <c r="Z10" s="6">
        <f>SUMIF(G:G,C4,K:K)+SUMIF(G:G,C4,N:N)+SUMIF(G:G,C4,Q:Q)+SUMIF(H:H,C4,I:I)+SUMIF(H:H,C4,L:L)+SUMIF(H:H,C4,O:O)</f>
        <v>13</v>
      </c>
      <c r="AA10" s="6">
        <f>Y10-Z10</f>
        <v>9</v>
      </c>
      <c r="AB10" s="16"/>
    </row>
    <row r="11" spans="1:28" ht="15.75">
      <c r="A11" s="16"/>
      <c r="B11" s="16"/>
      <c r="C11" s="16"/>
      <c r="D11" s="16"/>
      <c r="E11" s="16"/>
      <c r="F11" s="16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6" t="str">
        <f>C5</f>
        <v>BUTTITTA</v>
      </c>
      <c r="W11" s="6">
        <f>SUMIF(G:G,C5,R:R)+SUMIF(H:H,C5,T:T)</f>
        <v>1</v>
      </c>
      <c r="X11" s="6">
        <f>SUMIF(G:G,C5,U:U)+SUMIF(H:H,C5,U:U)</f>
        <v>1</v>
      </c>
      <c r="Y11" s="6">
        <f>SUMIF(G:G,C5,I:I)+SUMIF(G:G,C5,L:L)+SUMIF(G:G,C5,O:O)+SUMIF(H:H,C5,K:K)+SUMIF(H:H,C5,N:N)+SUMIF(H:H,C5,Q:Q)</f>
        <v>17</v>
      </c>
      <c r="Z11" s="6">
        <f>SUMIF(G:G,C5,K:K)+SUMIF(G:G,C5,N:N)+SUMIF(G:G,C5,Q:Q)+SUMIF(H:H,C5,I:I)+SUMIF(H:H,C5,L:L)+SUMIF(H:H,C5,O:O)</f>
        <v>27</v>
      </c>
      <c r="AA11" s="6">
        <f>Y11-Z11</f>
        <v>-10</v>
      </c>
      <c r="AB11" s="16"/>
    </row>
    <row r="12" spans="1:28" ht="15.75">
      <c r="A12" s="16"/>
      <c r="B12" s="16"/>
      <c r="C12" s="16"/>
      <c r="D12" s="16"/>
      <c r="E12" s="16"/>
      <c r="F12" s="16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6" t="str">
        <f>C6</f>
        <v>DE FAZIO</v>
      </c>
      <c r="W12" s="6">
        <f>SUMIF(G:G,C6,R:R)+SUMIF(H:H,C6,T:T)</f>
        <v>3</v>
      </c>
      <c r="X12" s="6">
        <f>SUMIF(G:G,C6,U:U)+SUMIF(H:H,C6,U:U)</f>
        <v>1</v>
      </c>
      <c r="Y12" s="6">
        <f>SUMIF(G:G,C6,I:I)+SUMIF(G:G,C6,L:L)+SUMIF(G:G,C6,O:O)+SUMIF(H:H,C6,K:K)+SUMIF(H:H,C6,N:N)+SUMIF(H:H,C6,Q:Q)</f>
        <v>27</v>
      </c>
      <c r="Z12" s="6">
        <f>SUMIF(G:G,C6,K:K)+SUMIF(G:G,C6,N:N)+SUMIF(G:G,C6,Q:Q)+SUMIF(H:H,C6,I:I)+SUMIF(H:H,C6,L:L)+SUMIF(H:H,C6,O:O)</f>
        <v>17</v>
      </c>
      <c r="AA12" s="6">
        <f>Y12-Z12</f>
        <v>10</v>
      </c>
      <c r="AB12" s="16"/>
    </row>
    <row r="13" spans="1:28" ht="15.75">
      <c r="A13" s="16"/>
      <c r="B13" s="16"/>
      <c r="C13" s="16"/>
      <c r="D13" s="16"/>
      <c r="E13" s="16"/>
      <c r="F13" s="16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6" t="str">
        <f>C7</f>
        <v>BALBO</v>
      </c>
      <c r="W13" s="6">
        <f>SUMIF(G:G,C7,R:R)+SUMIF(H:H,C7,T:T)</f>
        <v>0</v>
      </c>
      <c r="X13" s="6">
        <f>SUMIF(G:G,C7,U:U)+SUMIF(H:H,C7,U:U)</f>
        <v>1</v>
      </c>
      <c r="Y13" s="6">
        <f>SUMIF(G:G,C7,I:I)+SUMIF(G:G,C7,L:L)+SUMIF(G:G,C7,O:O)+SUMIF(H:H,C7,K:K)+SUMIF(H:H,C7,N:N)+SUMIF(H:H,C7,Q:Q)</f>
        <v>13</v>
      </c>
      <c r="Z13" s="6">
        <f>SUMIF(G:G,C7,K:K)+SUMIF(G:G,C7,N:N)+SUMIF(G:G,C7,Q:Q)+SUMIF(H:H,C7,I:I)+SUMIF(H:H,C7,L:L)+SUMIF(H:H,C7,O:O)</f>
        <v>22</v>
      </c>
      <c r="AA13" s="6">
        <f>Y13-Z13</f>
        <v>-9</v>
      </c>
      <c r="AB13" s="16"/>
    </row>
    <row r="14" spans="1:28" ht="15.75">
      <c r="A14" s="16"/>
      <c r="B14" s="16"/>
      <c r="C14" s="16"/>
      <c r="D14" s="16"/>
      <c r="E14" s="16"/>
      <c r="F14" s="16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6"/>
    </row>
    <row r="15" spans="1:28" ht="15.75">
      <c r="A15" s="16"/>
      <c r="B15" s="16"/>
      <c r="C15" s="16"/>
      <c r="D15" s="16"/>
      <c r="E15" s="16"/>
      <c r="F15" s="16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6"/>
    </row>
    <row r="16" spans="1:28" ht="15.75">
      <c r="A16" s="16"/>
      <c r="B16" s="16"/>
      <c r="C16" s="16"/>
      <c r="D16" s="16"/>
      <c r="E16" s="16"/>
      <c r="F16" s="16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6"/>
    </row>
    <row r="17" spans="1:28" ht="15.75">
      <c r="A17" s="16"/>
      <c r="B17" s="16"/>
      <c r="C17" s="16"/>
      <c r="D17" s="16"/>
      <c r="E17" s="16"/>
      <c r="F17" s="16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6"/>
    </row>
    <row r="18" spans="1:28" ht="15.75">
      <c r="A18" s="16"/>
      <c r="B18" s="16"/>
      <c r="C18" s="16"/>
      <c r="D18" s="16"/>
      <c r="E18" s="16"/>
      <c r="F18" s="16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6"/>
      <c r="W18" s="16"/>
      <c r="X18" s="16"/>
      <c r="Y18" s="16"/>
      <c r="Z18" s="16"/>
      <c r="AA18" s="16"/>
      <c r="AB18" s="16"/>
    </row>
    <row r="19" spans="1:28" ht="15.75">
      <c r="A19" s="16"/>
      <c r="B19" s="16"/>
      <c r="C19" s="16"/>
      <c r="D19" s="16"/>
      <c r="E19" s="16"/>
      <c r="F19" s="16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6"/>
    </row>
    <row r="20" spans="1:28" ht="15.75">
      <c r="A20" s="16"/>
      <c r="B20" s="16"/>
      <c r="C20" s="16"/>
      <c r="D20" s="16"/>
      <c r="E20" s="16"/>
      <c r="F20" s="16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6"/>
    </row>
    <row r="21" spans="1:28" ht="15.75">
      <c r="A21" s="16"/>
      <c r="B21" s="16"/>
      <c r="C21" s="16"/>
      <c r="D21" s="16"/>
      <c r="E21" s="16"/>
      <c r="F21" s="16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6"/>
    </row>
    <row r="22" spans="1:28" ht="15.75">
      <c r="A22" s="16"/>
      <c r="B22" s="16"/>
      <c r="C22" s="16"/>
      <c r="D22" s="16"/>
      <c r="E22" s="16"/>
      <c r="F22" s="16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6"/>
    </row>
    <row r="23" spans="1:28" ht="15.75">
      <c r="A23" s="16"/>
      <c r="B23" s="16"/>
      <c r="C23" s="16"/>
      <c r="D23" s="16"/>
      <c r="E23" s="16"/>
      <c r="F23" s="16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6"/>
    </row>
    <row r="24" spans="1:28" ht="15.75">
      <c r="A24" s="16"/>
      <c r="B24" s="16"/>
      <c r="C24" s="16"/>
      <c r="D24" s="16"/>
      <c r="E24" s="16"/>
      <c r="F24" s="16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6"/>
    </row>
    <row r="25" spans="1:28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31"/>
      <c r="W25" s="31"/>
      <c r="X25" s="31"/>
      <c r="Y25" s="31"/>
      <c r="Z25" s="31"/>
      <c r="AA25" s="31"/>
      <c r="AB25" s="16"/>
    </row>
    <row r="26" spans="1:28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31"/>
      <c r="W26" s="31"/>
      <c r="X26" s="31"/>
      <c r="Y26" s="31"/>
      <c r="Z26" s="31"/>
      <c r="AA26" s="31"/>
      <c r="AB26" s="16"/>
    </row>
    <row r="27" spans="1:28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31"/>
      <c r="W27" s="31"/>
      <c r="X27" s="31"/>
      <c r="Y27" s="31"/>
      <c r="Z27" s="31"/>
      <c r="AA27" s="31"/>
      <c r="AB27" s="16"/>
    </row>
    <row r="28" spans="1:28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</sheetData>
  <mergeCells count="16">
    <mergeCell ref="V1:AA1"/>
    <mergeCell ref="V2:AA2"/>
    <mergeCell ref="V8:AA8"/>
    <mergeCell ref="D1:U1"/>
    <mergeCell ref="D2:U2"/>
    <mergeCell ref="O7:Q7"/>
    <mergeCell ref="D6:U6"/>
    <mergeCell ref="I3:K3"/>
    <mergeCell ref="L3:N3"/>
    <mergeCell ref="O3:Q3"/>
    <mergeCell ref="R3:T3"/>
    <mergeCell ref="R7:T7"/>
    <mergeCell ref="A1:C1"/>
    <mergeCell ref="A2:C2"/>
    <mergeCell ref="I7:K7"/>
    <mergeCell ref="L7:N7"/>
  </mergeCells>
  <printOptions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B8" activeCellId="1" sqref="B4:E4 B8:E8"/>
    </sheetView>
  </sheetViews>
  <sheetFormatPr defaultColWidth="9.140625" defaultRowHeight="12.75"/>
  <cols>
    <col min="1" max="1" width="3.7109375" style="0" customWidth="1"/>
    <col min="2" max="5" width="19.7109375" style="0" customWidth="1"/>
  </cols>
  <sheetData>
    <row r="1" spans="1:15" ht="15.75">
      <c r="A1" s="70" t="s">
        <v>107</v>
      </c>
      <c r="B1" s="59"/>
      <c r="C1" s="59"/>
      <c r="D1" s="59"/>
      <c r="E1" s="60"/>
      <c r="F1" s="1"/>
      <c r="G1" s="1"/>
      <c r="H1" s="1"/>
      <c r="I1" s="1"/>
      <c r="J1" s="1"/>
      <c r="K1" s="1"/>
      <c r="L1" s="1"/>
      <c r="M1" s="1"/>
      <c r="N1" s="1"/>
      <c r="O1" s="1"/>
    </row>
    <row r="2" spans="1:5" ht="15.75">
      <c r="A2" s="70" t="s">
        <v>33</v>
      </c>
      <c r="B2" s="59"/>
      <c r="C2" s="59"/>
      <c r="D2" s="59"/>
      <c r="E2" s="60"/>
    </row>
    <row r="3" spans="1:5" ht="15.75">
      <c r="A3" s="6" t="s">
        <v>8</v>
      </c>
      <c r="B3" s="69" t="s">
        <v>58</v>
      </c>
      <c r="C3" s="69"/>
      <c r="D3" s="69" t="s">
        <v>59</v>
      </c>
      <c r="E3" s="69"/>
    </row>
    <row r="4" spans="1:5" ht="15.75">
      <c r="A4" s="44" t="s">
        <v>0</v>
      </c>
      <c r="B4" s="45" t="s">
        <v>99</v>
      </c>
      <c r="C4" s="46" t="s">
        <v>92</v>
      </c>
      <c r="D4" s="47" t="s">
        <v>77</v>
      </c>
      <c r="E4" s="46" t="s">
        <v>85</v>
      </c>
    </row>
    <row r="5" spans="1:5" ht="15.75">
      <c r="A5" s="35"/>
      <c r="B5" s="14"/>
      <c r="C5" s="14"/>
      <c r="D5" s="14"/>
      <c r="E5" s="14"/>
    </row>
    <row r="6" spans="1:5" ht="15.75">
      <c r="A6" s="73" t="s">
        <v>32</v>
      </c>
      <c r="B6" s="74"/>
      <c r="C6" s="74"/>
      <c r="D6" s="74"/>
      <c r="E6" s="75"/>
    </row>
    <row r="7" spans="1:5" ht="15.75">
      <c r="A7" s="6" t="s">
        <v>8</v>
      </c>
      <c r="B7" s="69" t="s">
        <v>58</v>
      </c>
      <c r="C7" s="69"/>
      <c r="D7" s="69" t="s">
        <v>59</v>
      </c>
      <c r="E7" s="69"/>
    </row>
    <row r="8" spans="1:5" ht="15.75">
      <c r="A8" s="44" t="s">
        <v>0</v>
      </c>
      <c r="B8" s="45" t="s">
        <v>94</v>
      </c>
      <c r="C8" s="46" t="s">
        <v>101</v>
      </c>
      <c r="D8" s="47" t="s">
        <v>162</v>
      </c>
      <c r="E8" s="46" t="s">
        <v>78</v>
      </c>
    </row>
    <row r="9" spans="1:5" ht="15.75">
      <c r="A9" s="2"/>
      <c r="B9" s="1"/>
      <c r="C9" s="1"/>
      <c r="D9" s="1"/>
      <c r="E9" s="1"/>
    </row>
    <row r="10" spans="1:5" ht="15.75">
      <c r="A10" s="2"/>
      <c r="B10" s="1"/>
      <c r="C10" s="1"/>
      <c r="D10" s="1"/>
      <c r="E10" s="1"/>
    </row>
    <row r="11" spans="1:5" ht="15.75">
      <c r="A11" s="2"/>
      <c r="B11" s="1"/>
      <c r="C11" s="1"/>
      <c r="D11" s="1"/>
      <c r="E11" s="1"/>
    </row>
    <row r="12" spans="1:5" ht="15.75">
      <c r="A12" s="2"/>
      <c r="B12" s="1"/>
      <c r="C12" s="1"/>
      <c r="D12" s="1"/>
      <c r="E12" s="1"/>
    </row>
    <row r="13" spans="1:5" ht="15.75">
      <c r="A13" s="2"/>
      <c r="B13" s="1"/>
      <c r="C13" s="1"/>
      <c r="D13" s="1"/>
      <c r="E13" s="1"/>
    </row>
    <row r="14" spans="1:5" ht="15.75">
      <c r="A14" s="2"/>
      <c r="B14" s="1"/>
      <c r="C14" s="1"/>
      <c r="D14" s="1"/>
      <c r="E14" s="1"/>
    </row>
    <row r="15" spans="1:5" ht="15.75">
      <c r="A15" s="1"/>
      <c r="B15" s="1"/>
      <c r="C15" s="1"/>
      <c r="D15" s="1"/>
      <c r="E15" s="1"/>
    </row>
    <row r="16" spans="1:5" ht="15.75">
      <c r="A16" s="1"/>
      <c r="B16" s="1"/>
      <c r="C16" s="1"/>
      <c r="D16" s="1"/>
      <c r="E16" s="1"/>
    </row>
    <row r="17" spans="1:5" ht="15.75">
      <c r="A17" s="1"/>
      <c r="B17" s="1"/>
      <c r="C17" s="1"/>
      <c r="D17" s="1"/>
      <c r="E17" s="1"/>
    </row>
    <row r="18" spans="1:5" ht="15.75">
      <c r="A18" s="1"/>
      <c r="B18" s="1"/>
      <c r="C18" s="1"/>
      <c r="D18" s="1"/>
      <c r="E18" s="1"/>
    </row>
    <row r="19" spans="1:5" ht="15.75">
      <c r="A19" s="1"/>
      <c r="B19" s="1"/>
      <c r="C19" s="1"/>
      <c r="D19" s="1"/>
      <c r="E19" s="1"/>
    </row>
    <row r="20" spans="1:5" ht="15.75">
      <c r="A20" s="1"/>
      <c r="B20" s="1"/>
      <c r="C20" s="1"/>
      <c r="D20" s="1"/>
      <c r="E20" s="1"/>
    </row>
    <row r="21" spans="1:5" ht="15.75">
      <c r="A21" s="1"/>
      <c r="B21" s="1"/>
      <c r="C21" s="1"/>
      <c r="D21" s="1"/>
      <c r="E21" s="1"/>
    </row>
    <row r="22" spans="1:5" ht="15.75">
      <c r="A22" s="1"/>
      <c r="B22" s="1"/>
      <c r="C22" s="1"/>
      <c r="D22" s="1"/>
      <c r="E22" s="1"/>
    </row>
    <row r="23" spans="1:5" ht="15.75">
      <c r="A23" s="1"/>
      <c r="B23" s="1"/>
      <c r="C23" s="1"/>
      <c r="D23" s="1"/>
      <c r="E23" s="1"/>
    </row>
    <row r="24" spans="1:5" ht="15.75">
      <c r="A24" s="1"/>
      <c r="B24" s="1"/>
      <c r="C24" s="1"/>
      <c r="D24" s="1"/>
      <c r="E24" s="1"/>
    </row>
    <row r="25" spans="1:5" ht="15.75">
      <c r="A25" s="1"/>
      <c r="B25" s="1"/>
      <c r="C25" s="1"/>
      <c r="D25" s="1"/>
      <c r="E25" s="1"/>
    </row>
    <row r="26" spans="1:5" ht="15.75">
      <c r="A26" s="1"/>
      <c r="B26" s="1"/>
      <c r="C26" s="1"/>
      <c r="D26" s="1"/>
      <c r="E26" s="1"/>
    </row>
    <row r="27" spans="1:5" ht="15.75">
      <c r="A27" s="1"/>
      <c r="B27" s="1"/>
      <c r="C27" s="1"/>
      <c r="D27" s="1"/>
      <c r="E27" s="1"/>
    </row>
    <row r="28" spans="1:5" ht="15.75">
      <c r="A28" s="1"/>
      <c r="B28" s="1"/>
      <c r="C28" s="1"/>
      <c r="D28" s="1"/>
      <c r="E28" s="1"/>
    </row>
    <row r="29" spans="1:5" ht="15.75">
      <c r="A29" s="1"/>
      <c r="B29" s="1"/>
      <c r="C29" s="1"/>
      <c r="D29" s="1"/>
      <c r="E29" s="1"/>
    </row>
    <row r="30" spans="1:5" ht="15.75">
      <c r="A30" s="1"/>
      <c r="B30" s="1"/>
      <c r="C30" s="1"/>
      <c r="D30" s="1"/>
      <c r="E30" s="1"/>
    </row>
    <row r="31" spans="1:5" ht="15.75">
      <c r="A31" s="1"/>
      <c r="B31" s="1"/>
      <c r="C31" s="1"/>
      <c r="D31" s="1"/>
      <c r="E31" s="1"/>
    </row>
    <row r="32" spans="1:5" ht="15.75">
      <c r="A32" s="1"/>
      <c r="B32" s="1"/>
      <c r="C32" s="1"/>
      <c r="D32" s="1"/>
      <c r="E32" s="1"/>
    </row>
    <row r="33" spans="1:5" ht="15.75">
      <c r="A33" s="1"/>
      <c r="B33" s="1"/>
      <c r="C33" s="1"/>
      <c r="D33" s="1"/>
      <c r="E33" s="1"/>
    </row>
    <row r="34" spans="1:5" ht="15.75">
      <c r="A34" s="1"/>
      <c r="B34" s="1"/>
      <c r="C34" s="1"/>
      <c r="D34" s="1"/>
      <c r="E34" s="1"/>
    </row>
    <row r="35" spans="1:5" ht="15.75">
      <c r="A35" s="1"/>
      <c r="B35" s="1"/>
      <c r="C35" s="1"/>
      <c r="D35" s="1"/>
      <c r="E35" s="1"/>
    </row>
    <row r="36" spans="1:5" ht="15.75">
      <c r="A36" s="1"/>
      <c r="B36" s="1"/>
      <c r="C36" s="1"/>
      <c r="D36" s="1"/>
      <c r="E36" s="1"/>
    </row>
    <row r="37" spans="1:5" ht="15.75">
      <c r="A37" s="1"/>
      <c r="B37" s="1"/>
      <c r="C37" s="1"/>
      <c r="D37" s="1"/>
      <c r="E37" s="1"/>
    </row>
    <row r="38" spans="1:5" ht="15.75">
      <c r="A38" s="1"/>
      <c r="B38" s="1"/>
      <c r="C38" s="1"/>
      <c r="D38" s="1"/>
      <c r="E38" s="1"/>
    </row>
    <row r="39" spans="1:5" ht="15.75">
      <c r="A39" s="1"/>
      <c r="B39" s="1"/>
      <c r="C39" s="1"/>
      <c r="D39" s="1"/>
      <c r="E39" s="1"/>
    </row>
    <row r="40" spans="1:5" ht="15.75">
      <c r="A40" s="1"/>
      <c r="B40" s="1"/>
      <c r="C40" s="1"/>
      <c r="D40" s="1"/>
      <c r="E40" s="1"/>
    </row>
  </sheetData>
  <mergeCells count="7">
    <mergeCell ref="B7:C7"/>
    <mergeCell ref="D3:E3"/>
    <mergeCell ref="D7:E7"/>
    <mergeCell ref="A1:E1"/>
    <mergeCell ref="A2:E2"/>
    <mergeCell ref="A6:E6"/>
    <mergeCell ref="B3:C3"/>
  </mergeCells>
  <printOptions/>
  <pageMargins left="0.7874015748031497" right="0.7874015748031497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Bandido</dc:creator>
  <cp:keywords/>
  <dc:description/>
  <cp:lastModifiedBy>Bandido</cp:lastModifiedBy>
  <cp:lastPrinted>2010-11-02T09:34:49Z</cp:lastPrinted>
  <dcterms:created xsi:type="dcterms:W3CDTF">2010-09-26T20:45:00Z</dcterms:created>
  <dcterms:modified xsi:type="dcterms:W3CDTF">2010-11-02T09:35:01Z</dcterms:modified>
  <cp:category/>
  <cp:version/>
  <cp:contentType/>
  <cp:contentStatus/>
</cp:coreProperties>
</file>